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1\Tercer trimestre\Cuadros Excel Impresión (Valores)\"/>
    </mc:Choice>
  </mc:AlternateContent>
  <bookViews>
    <workbookView xWindow="0" yWindow="0" windowWidth="21600" windowHeight="9735" tabRatio="724"/>
  </bookViews>
  <sheets>
    <sheet name="Cuadro 2 PA" sheetId="23" r:id="rId1"/>
  </sheets>
  <definedNames>
    <definedName name="_xlnm.Print_Area" localSheetId="0">'Cuadro 2 PA'!$A$1:$Q$67</definedName>
    <definedName name="_xlnm.Print_Titles" localSheetId="0">'Cuadro 2 PA'!$8:$13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0" i="23" l="1"/>
  <c r="H60" i="23"/>
  <c r="M59" i="23"/>
  <c r="H59" i="23"/>
  <c r="M58" i="23"/>
  <c r="H58" i="23"/>
  <c r="H57" i="23" s="1"/>
  <c r="P57" i="23"/>
  <c r="O57" i="23"/>
  <c r="N57" i="23"/>
  <c r="M57" i="23"/>
  <c r="L57" i="23"/>
  <c r="K57" i="23"/>
  <c r="J57" i="23"/>
  <c r="I57" i="23"/>
  <c r="G57" i="23"/>
  <c r="F57" i="23"/>
  <c r="E57" i="23"/>
  <c r="D57" i="23"/>
  <c r="M53" i="23"/>
  <c r="H53" i="23"/>
  <c r="M52" i="23"/>
  <c r="H52" i="23"/>
  <c r="M51" i="23"/>
  <c r="H51" i="23"/>
  <c r="M50" i="23"/>
  <c r="H50" i="23"/>
  <c r="H49" i="23" s="1"/>
  <c r="P49" i="23"/>
  <c r="O49" i="23"/>
  <c r="N49" i="23"/>
  <c r="M49" i="23"/>
  <c r="L49" i="23"/>
  <c r="K49" i="23"/>
  <c r="J49" i="23"/>
  <c r="I49" i="23"/>
  <c r="G49" i="23"/>
  <c r="F49" i="23"/>
  <c r="E49" i="23"/>
  <c r="D49" i="23"/>
  <c r="M48" i="23"/>
  <c r="H48" i="23"/>
  <c r="M47" i="23"/>
  <c r="H47" i="23"/>
  <c r="M46" i="23"/>
  <c r="H46" i="23"/>
  <c r="M45" i="23"/>
  <c r="M44" i="23" s="1"/>
  <c r="H45" i="23"/>
  <c r="P44" i="23"/>
  <c r="O44" i="23"/>
  <c r="N44" i="23"/>
  <c r="L44" i="23"/>
  <c r="K44" i="23"/>
  <c r="J44" i="23"/>
  <c r="I44" i="23"/>
  <c r="H44" i="23"/>
  <c r="G44" i="23"/>
  <c r="F44" i="23"/>
  <c r="E44" i="23"/>
  <c r="D44" i="23"/>
  <c r="M43" i="23"/>
  <c r="H43" i="23"/>
  <c r="M42" i="23"/>
  <c r="H42" i="23"/>
  <c r="H41" i="23" s="1"/>
  <c r="P41" i="23"/>
  <c r="O41" i="23"/>
  <c r="N41" i="23"/>
  <c r="M41" i="23"/>
  <c r="L41" i="23"/>
  <c r="K41" i="23"/>
  <c r="J41" i="23"/>
  <c r="I41" i="23"/>
  <c r="G41" i="23"/>
  <c r="F41" i="23"/>
  <c r="E41" i="23"/>
  <c r="D41" i="23"/>
  <c r="M40" i="23"/>
  <c r="H40" i="23"/>
  <c r="M39" i="23"/>
  <c r="M38" i="23" s="1"/>
  <c r="H39" i="23"/>
  <c r="P38" i="23"/>
  <c r="P34" i="23" s="1"/>
  <c r="O38" i="23"/>
  <c r="N38" i="23"/>
  <c r="L38" i="23"/>
  <c r="L34" i="23" s="1"/>
  <c r="K38" i="23"/>
  <c r="J38" i="23"/>
  <c r="I38" i="23"/>
  <c r="H38" i="23"/>
  <c r="G38" i="23"/>
  <c r="F38" i="23"/>
  <c r="E38" i="23"/>
  <c r="D38" i="23"/>
  <c r="D34" i="23" s="1"/>
  <c r="M37" i="23"/>
  <c r="H37" i="23"/>
  <c r="M36" i="23"/>
  <c r="H36" i="23"/>
  <c r="H35" i="23" s="1"/>
  <c r="H34" i="23" s="1"/>
  <c r="P35" i="23"/>
  <c r="O35" i="23"/>
  <c r="O34" i="23" s="1"/>
  <c r="N35" i="23"/>
  <c r="M35" i="23"/>
  <c r="M34" i="23" s="1"/>
  <c r="L35" i="23"/>
  <c r="K35" i="23"/>
  <c r="K34" i="23" s="1"/>
  <c r="J35" i="23"/>
  <c r="I35" i="23"/>
  <c r="I34" i="23" s="1"/>
  <c r="G35" i="23"/>
  <c r="G34" i="23" s="1"/>
  <c r="F35" i="23"/>
  <c r="E35" i="23"/>
  <c r="E34" i="23" s="1"/>
  <c r="D35" i="23"/>
  <c r="N34" i="23"/>
  <c r="J34" i="23"/>
  <c r="F34" i="23"/>
  <c r="M32" i="23"/>
  <c r="H32" i="23"/>
  <c r="M31" i="23"/>
  <c r="M30" i="23" s="1"/>
  <c r="H31" i="23"/>
  <c r="P30" i="23"/>
  <c r="O30" i="23"/>
  <c r="N30" i="23"/>
  <c r="L30" i="23"/>
  <c r="K30" i="23"/>
  <c r="J30" i="23"/>
  <c r="I30" i="23"/>
  <c r="H30" i="23"/>
  <c r="G30" i="23"/>
  <c r="F30" i="23"/>
  <c r="E30" i="23"/>
  <c r="D30" i="23"/>
  <c r="P28" i="23"/>
  <c r="O28" i="23"/>
  <c r="N28" i="23"/>
  <c r="L28" i="23"/>
  <c r="K28" i="23"/>
  <c r="J28" i="23"/>
  <c r="I28" i="23"/>
  <c r="G28" i="23"/>
  <c r="F28" i="23"/>
  <c r="E28" i="23"/>
  <c r="D28" i="23"/>
  <c r="M27" i="23"/>
  <c r="H27" i="23"/>
  <c r="M26" i="23"/>
  <c r="M28" i="23" s="1"/>
  <c r="H26" i="23"/>
  <c r="H28" i="23" s="1"/>
  <c r="P24" i="23"/>
  <c r="O24" i="23"/>
  <c r="N24" i="23"/>
  <c r="L24" i="23"/>
  <c r="K24" i="23"/>
  <c r="J24" i="23"/>
  <c r="I24" i="23"/>
  <c r="G24" i="23"/>
  <c r="F24" i="23"/>
  <c r="E24" i="23"/>
  <c r="D24" i="23"/>
  <c r="M23" i="23"/>
  <c r="H23" i="23"/>
  <c r="M22" i="23"/>
  <c r="M24" i="23" s="1"/>
  <c r="H22" i="23"/>
  <c r="H24" i="23" s="1"/>
  <c r="O21" i="23"/>
  <c r="O25" i="23" s="1"/>
  <c r="O29" i="23" s="1"/>
  <c r="I21" i="23"/>
  <c r="I25" i="23" s="1"/>
  <c r="I29" i="23" s="1"/>
  <c r="E21" i="23"/>
  <c r="E25" i="23" s="1"/>
  <c r="E29" i="23" s="1"/>
  <c r="P20" i="23"/>
  <c r="O20" i="23"/>
  <c r="N20" i="23"/>
  <c r="L20" i="23"/>
  <c r="K20" i="23"/>
  <c r="J20" i="23"/>
  <c r="I20" i="23"/>
  <c r="G20" i="23"/>
  <c r="F20" i="23"/>
  <c r="E20" i="23"/>
  <c r="D20" i="23"/>
  <c r="M19" i="23"/>
  <c r="H19" i="23"/>
  <c r="M18" i="23"/>
  <c r="M20" i="23" s="1"/>
  <c r="H18" i="23"/>
  <c r="H20" i="23" s="1"/>
  <c r="P17" i="23"/>
  <c r="P21" i="23" s="1"/>
  <c r="P25" i="23" s="1"/>
  <c r="P29" i="23" s="1"/>
  <c r="O17" i="23"/>
  <c r="N17" i="23"/>
  <c r="N21" i="23" s="1"/>
  <c r="N25" i="23" s="1"/>
  <c r="N29" i="23" s="1"/>
  <c r="L17" i="23"/>
  <c r="L21" i="23" s="1"/>
  <c r="L25" i="23" s="1"/>
  <c r="L29" i="23" s="1"/>
  <c r="K17" i="23"/>
  <c r="K21" i="23" s="1"/>
  <c r="K25" i="23" s="1"/>
  <c r="K29" i="23" s="1"/>
  <c r="J17" i="23"/>
  <c r="J21" i="23" s="1"/>
  <c r="J25" i="23" s="1"/>
  <c r="J29" i="23" s="1"/>
  <c r="I17" i="23"/>
  <c r="G17" i="23"/>
  <c r="G21" i="23" s="1"/>
  <c r="G25" i="23" s="1"/>
  <c r="G29" i="23" s="1"/>
  <c r="F17" i="23"/>
  <c r="F21" i="23" s="1"/>
  <c r="F25" i="23" s="1"/>
  <c r="F29" i="23" s="1"/>
  <c r="E17" i="23"/>
  <c r="D17" i="23"/>
  <c r="D21" i="23" s="1"/>
  <c r="D25" i="23" s="1"/>
  <c r="D29" i="23" s="1"/>
  <c r="M16" i="23"/>
  <c r="H16" i="23"/>
  <c r="M15" i="23"/>
  <c r="M17" i="23" s="1"/>
  <c r="H15" i="23"/>
  <c r="H17" i="23" s="1"/>
  <c r="H21" i="23" l="1"/>
  <c r="H25" i="23" s="1"/>
  <c r="H29" i="23" s="1"/>
  <c r="M21" i="23"/>
  <c r="M25" i="23" s="1"/>
  <c r="M29" i="23" s="1"/>
  <c r="C60" i="23"/>
  <c r="C59" i="23"/>
  <c r="C57" i="23" s="1"/>
  <c r="C58" i="23"/>
  <c r="C53" i="23"/>
  <c r="C52" i="23"/>
  <c r="C51" i="23"/>
  <c r="C49" i="23" s="1"/>
  <c r="C50" i="23"/>
  <c r="C48" i="23"/>
  <c r="C47" i="23"/>
  <c r="C46" i="23"/>
  <c r="C44" i="23" s="1"/>
  <c r="C45" i="23"/>
  <c r="C43" i="23"/>
  <c r="C42" i="23"/>
  <c r="C40" i="23"/>
  <c r="C38" i="23" s="1"/>
  <c r="C39" i="23"/>
  <c r="C37" i="23"/>
  <c r="C36" i="23"/>
  <c r="C32" i="23"/>
  <c r="C30" i="23" s="1"/>
  <c r="C31" i="23"/>
  <c r="C27" i="23"/>
  <c r="C26" i="23"/>
  <c r="C28" i="23" s="1"/>
  <c r="C23" i="23"/>
  <c r="C22" i="23"/>
  <c r="C19" i="23"/>
  <c r="C18" i="23"/>
  <c r="C20" i="23" s="1"/>
  <c r="C16" i="23"/>
  <c r="C15" i="23"/>
  <c r="C35" i="23" l="1"/>
  <c r="C41" i="23"/>
  <c r="C17" i="23"/>
  <c r="C21" i="23" s="1"/>
  <c r="C25" i="23" s="1"/>
  <c r="C24" i="23"/>
  <c r="G14" i="23"/>
  <c r="G33" i="23" s="1"/>
  <c r="G54" i="23" s="1"/>
  <c r="K14" i="23"/>
  <c r="K33" i="23" s="1"/>
  <c r="K54" i="23" s="1"/>
  <c r="P14" i="23"/>
  <c r="P33" i="23" s="1"/>
  <c r="P54" i="23" s="1"/>
  <c r="J14" i="23"/>
  <c r="J33" i="23" s="1"/>
  <c r="J54" i="23" s="1"/>
  <c r="D14" i="23"/>
  <c r="D33" i="23" s="1"/>
  <c r="D54" i="23" s="1"/>
  <c r="H14" i="23"/>
  <c r="H33" i="23" s="1"/>
  <c r="H54" i="23" s="1"/>
  <c r="L14" i="23"/>
  <c r="L33" i="23" s="1"/>
  <c r="L54" i="23" s="1"/>
  <c r="N14" i="23"/>
  <c r="N33" i="23" s="1"/>
  <c r="N54" i="23" s="1"/>
  <c r="E14" i="23"/>
  <c r="E33" i="23" s="1"/>
  <c r="E54" i="23" s="1"/>
  <c r="I14" i="23"/>
  <c r="I33" i="23" s="1"/>
  <c r="I54" i="23" s="1"/>
  <c r="C34" i="23"/>
  <c r="O14" i="23"/>
  <c r="O33" i="23" s="1"/>
  <c r="O54" i="23" s="1"/>
  <c r="F14" i="23"/>
  <c r="F33" i="23" s="1"/>
  <c r="F54" i="23" s="1"/>
  <c r="F55" i="23" l="1"/>
  <c r="F56" i="23" s="1"/>
  <c r="H55" i="23"/>
  <c r="H56" i="23" s="1"/>
  <c r="K55" i="23"/>
  <c r="K56" i="23" s="1"/>
  <c r="N56" i="23"/>
  <c r="N55" i="23"/>
  <c r="J55" i="23"/>
  <c r="J56" i="23" s="1"/>
  <c r="L55" i="23"/>
  <c r="L56" i="23" s="1"/>
  <c r="P55" i="23"/>
  <c r="P56" i="23"/>
  <c r="I56" i="23"/>
  <c r="I55" i="23"/>
  <c r="O55" i="23"/>
  <c r="O56" i="23" s="1"/>
  <c r="E56" i="23"/>
  <c r="E55" i="23"/>
  <c r="D55" i="23"/>
  <c r="D56" i="23"/>
  <c r="G56" i="23"/>
  <c r="G55" i="23"/>
  <c r="C14" i="23"/>
  <c r="C33" i="23" s="1"/>
  <c r="C54" i="23" s="1"/>
  <c r="C29" i="23"/>
  <c r="M14" i="23"/>
  <c r="M33" i="23" s="1"/>
  <c r="M54" i="23" s="1"/>
  <c r="M55" i="23" l="1"/>
  <c r="M56" i="23" s="1"/>
  <c r="C55" i="23"/>
  <c r="C56" i="23" s="1"/>
</calcChain>
</file>

<file path=xl/sharedStrings.xml><?xml version="1.0" encoding="utf-8"?>
<sst xmlns="http://schemas.openxmlformats.org/spreadsheetml/2006/main" count="89" uniqueCount="71">
  <si>
    <t>Cuadro 2. PRESENTACIÓN ANALÍTICA DE LA BALANZA DE PAGOS DE PANAMÁ,</t>
  </si>
  <si>
    <t>Presentación analítica</t>
  </si>
  <si>
    <t>(en millones de balboas)</t>
  </si>
  <si>
    <t>Partida</t>
  </si>
  <si>
    <t>Total</t>
  </si>
  <si>
    <t>Trimestre</t>
  </si>
  <si>
    <t>Primer</t>
  </si>
  <si>
    <t>Segundo</t>
  </si>
  <si>
    <t>Tercer</t>
  </si>
  <si>
    <t>Cuarto</t>
  </si>
  <si>
    <t>(1) Excluye componentes que han sido clasificados como Grupo E.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</si>
  <si>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</si>
  <si>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</si>
  <si>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</si>
  <si>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</si>
  <si>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</si>
  <si>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</si>
  <si>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A.   Cuenta corriente</t>
  </si>
  <si>
    <t xml:space="preserve">             Balanza de bienes</t>
  </si>
  <si>
    <t xml:space="preserve">       3.   Servicios: crédito</t>
  </si>
  <si>
    <t xml:space="preserve">       4.   Servicios: débito</t>
  </si>
  <si>
    <t xml:space="preserve">             Balanza de servicios</t>
  </si>
  <si>
    <t xml:space="preserve">             Balanza de bienes y servicios</t>
  </si>
  <si>
    <t xml:space="preserve">       5.   Renta: crédito</t>
  </si>
  <si>
    <t xml:space="preserve">       6.   Renta: débito</t>
  </si>
  <si>
    <t xml:space="preserve">             Balanza de renta</t>
  </si>
  <si>
    <t xml:space="preserve">             Balanza de bienes, servicios y renta</t>
  </si>
  <si>
    <t xml:space="preserve">       7.   Transferencias corrientes: crédito</t>
  </si>
  <si>
    <t xml:space="preserve">       8.   Transferencias corrientes: débito</t>
  </si>
  <si>
    <t xml:space="preserve">             Balanza de transferencias corrientes</t>
  </si>
  <si>
    <t xml:space="preserve">             Balanza de bienes, servicios, renta y transferencias corrientes</t>
  </si>
  <si>
    <t>B.   Cuenta de capital</t>
  </si>
  <si>
    <t xml:space="preserve">       9.    Cuenta de capital: crédito</t>
  </si>
  <si>
    <t xml:space="preserve">     10.    Cuenta de capital: débito</t>
  </si>
  <si>
    <t xml:space="preserve">              Total, Grupos A y B</t>
  </si>
  <si>
    <t>C.   Cuenta financiera  (1)</t>
  </si>
  <si>
    <t xml:space="preserve">     11.    Inversión directa</t>
  </si>
  <si>
    <t xml:space="preserve">             11.1    En el extranjero</t>
  </si>
  <si>
    <t xml:space="preserve">             11.2    En la economía declarante</t>
  </si>
  <si>
    <t xml:space="preserve">     12.    Inversión de cartera - activos</t>
  </si>
  <si>
    <t xml:space="preserve">             12.1    Títulos de participación en el capital</t>
  </si>
  <si>
    <t xml:space="preserve">             12.2    Títulos de deuda</t>
  </si>
  <si>
    <t xml:space="preserve">     13.   Inversión de cartera - pasivos</t>
  </si>
  <si>
    <t xml:space="preserve">             13.1    Títulos de participación en el capital</t>
  </si>
  <si>
    <t xml:space="preserve">             13.2    Títulos de deuda</t>
  </si>
  <si>
    <t xml:space="preserve">     14.   Otra inversión - activos</t>
  </si>
  <si>
    <t xml:space="preserve">             14.1    Autoridades monetarias</t>
  </si>
  <si>
    <t xml:space="preserve">             14.2    Gobierno general</t>
  </si>
  <si>
    <t xml:space="preserve">             14.3    Bancos</t>
  </si>
  <si>
    <t xml:space="preserve">             14.4    Otros sectores</t>
  </si>
  <si>
    <t xml:space="preserve">     15.   Otra inversión - pasivos</t>
  </si>
  <si>
    <t xml:space="preserve">             15.1    Autoridades monetarias</t>
  </si>
  <si>
    <t xml:space="preserve">             15.2    Gobierno general</t>
  </si>
  <si>
    <t xml:space="preserve">             15.3    Bancos</t>
  </si>
  <si>
    <t xml:space="preserve">             15.4    Otros sectores</t>
  </si>
  <si>
    <t xml:space="preserve">              Total, Grupos A a C</t>
  </si>
  <si>
    <t>D.   Errores y omisiones netos</t>
  </si>
  <si>
    <t xml:space="preserve">              Total, Grupos A a D   (Balanza global)</t>
  </si>
  <si>
    <t>E.   Financiamiento</t>
  </si>
  <si>
    <t xml:space="preserve">     16.    Activos de reserva</t>
  </si>
  <si>
    <t xml:space="preserve">     17.    Uso del crédito y préstamos del Fondo Monetario Internacional</t>
  </si>
  <si>
    <t xml:space="preserve">     18.    Financiamiento excepcional</t>
  </si>
  <si>
    <t xml:space="preserve">       1.   Bienes FOB: exportaciones</t>
  </si>
  <si>
    <t xml:space="preserve">       2.   Bienes FOB: importaciones</t>
  </si>
  <si>
    <t>Línea núm.</t>
  </si>
  <si>
    <t>2019 (P)</t>
  </si>
  <si>
    <t>2020 (P)</t>
  </si>
  <si>
    <t>2021 (E)</t>
  </si>
  <si>
    <t>Enero a septiembre</t>
  </si>
  <si>
    <t>SEGÚN PARTIDA: AÑOS 2019-20 Y ENERO A SEPTIEMBRE 2021</t>
  </si>
  <si>
    <t>NOTA: La diferencia que se observa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</si>
</sst>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15" xfId="0" applyNumberFormat="1" applyFont="1" applyFill="1" applyBorder="1" applyAlignment="1" applyProtection="1">
      <alignment horizontal="center" vertical="center"/>
    </xf>
    <xf numFmtId="164" fontId="2" fillId="3" borderId="9" xfId="0" applyNumberFormat="1" applyFont="1" applyFill="1" applyBorder="1" applyAlignment="1" applyProtection="1"/>
    <xf numFmtId="164" fontId="2" fillId="3" borderId="9" xfId="0" applyNumberFormat="1" applyFont="1" applyFill="1" applyBorder="1" applyAlignment="1" applyProtection="1">
      <alignment horizontal="right"/>
    </xf>
    <xf numFmtId="0" fontId="2" fillId="3" borderId="14" xfId="0" applyNumberFormat="1" applyFont="1" applyFill="1" applyBorder="1" applyAlignment="1" applyProtection="1"/>
    <xf numFmtId="0" fontId="1" fillId="3" borderId="0" xfId="0" applyNumberFormat="1" applyFont="1" applyFill="1" applyBorder="1" applyAlignment="1" applyProtection="1"/>
    <xf numFmtId="0" fontId="2" fillId="3" borderId="3" xfId="0" applyNumberFormat="1" applyFont="1" applyFill="1" applyBorder="1" applyAlignment="1" applyProtection="1"/>
    <xf numFmtId="0" fontId="2" fillId="3" borderId="0" xfId="0" applyNumberFormat="1" applyFont="1" applyFill="1" applyBorder="1" applyAlignment="1" applyProtection="1"/>
    <xf numFmtId="0" fontId="2" fillId="0" borderId="0" xfId="0" applyNumberFormat="1" applyFont="1" applyFill="1" applyAlignment="1"/>
    <xf numFmtId="0" fontId="1" fillId="4" borderId="0" xfId="0" applyNumberFormat="1" applyFont="1" applyFill="1" applyBorder="1" applyAlignment="1"/>
    <xf numFmtId="0" fontId="1" fillId="4" borderId="0" xfId="0" applyNumberFormat="1" applyFont="1" applyFill="1" applyBorder="1" applyAlignment="1">
      <alignment horizontal="right"/>
    </xf>
    <xf numFmtId="0" fontId="2" fillId="3" borderId="0" xfId="0" applyNumberFormat="1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/>
    <xf numFmtId="0" fontId="4" fillId="3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/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Fill="1"/>
    <xf numFmtId="0" fontId="1" fillId="2" borderId="1" xfId="0" applyNumberFormat="1" applyFont="1" applyFill="1" applyBorder="1" applyAlignment="1" applyProtection="1">
      <alignment vertical="center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/>
    <xf numFmtId="0" fontId="2" fillId="0" borderId="13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2" fillId="0" borderId="13" xfId="0" applyNumberFormat="1" applyFont="1" applyFill="1" applyBorder="1"/>
    <xf numFmtId="0" fontId="2" fillId="0" borderId="2" xfId="0" applyNumberFormat="1" applyFont="1" applyFill="1" applyBorder="1"/>
    <xf numFmtId="0" fontId="2" fillId="0" borderId="4" xfId="0" applyNumberFormat="1" applyFont="1" applyFill="1" applyBorder="1"/>
    <xf numFmtId="0" fontId="2" fillId="3" borderId="9" xfId="0" applyNumberFormat="1" applyFont="1" applyFill="1" applyBorder="1" applyAlignment="1" applyProtection="1">
      <alignment horizontal="left"/>
    </xf>
    <xf numFmtId="164" fontId="1" fillId="3" borderId="9" xfId="0" applyNumberFormat="1" applyFont="1" applyFill="1" applyBorder="1" applyAlignment="1" applyProtection="1"/>
    <xf numFmtId="0" fontId="2" fillId="0" borderId="8" xfId="0" applyNumberFormat="1" applyFont="1" applyFill="1" applyBorder="1"/>
    <xf numFmtId="0" fontId="2" fillId="0" borderId="7" xfId="0" applyNumberFormat="1" applyFont="1" applyFill="1" applyBorder="1"/>
    <xf numFmtId="0" fontId="2" fillId="3" borderId="14" xfId="0" applyNumberFormat="1" applyFont="1" applyFill="1" applyBorder="1"/>
    <xf numFmtId="0" fontId="2" fillId="0" borderId="5" xfId="0" applyNumberFormat="1" applyFont="1" applyFill="1" applyBorder="1"/>
    <xf numFmtId="0" fontId="2" fillId="0" borderId="3" xfId="0" applyNumberFormat="1" applyFont="1" applyFill="1" applyBorder="1"/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Border="1"/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0" fontId="1" fillId="2" borderId="7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>
      <alignment horizontal="right" vertical="center" wrapText="1"/>
    </xf>
    <xf numFmtId="0" fontId="1" fillId="2" borderId="8" xfId="0" applyNumberFormat="1" applyFont="1" applyFill="1" applyBorder="1" applyAlignment="1">
      <alignment horizontal="right" vertical="center" wrapText="1"/>
    </xf>
    <xf numFmtId="0" fontId="1" fillId="2" borderId="5" xfId="0" applyNumberFormat="1" applyFont="1" applyFill="1" applyBorder="1" applyAlignment="1">
      <alignment horizontal="right" vertical="center" wrapText="1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165" fontId="1" fillId="2" borderId="5" xfId="0" applyNumberFormat="1" applyFont="1" applyFill="1" applyBorder="1" applyAlignment="1" applyProtection="1">
      <alignment horizontal="center" vertical="center"/>
    </xf>
    <xf numFmtId="165" fontId="1" fillId="2" borderId="6" xfId="0" applyNumberFormat="1" applyFont="1" applyFill="1" applyBorder="1" applyAlignment="1" applyProtection="1">
      <alignment horizontal="center" vertical="center"/>
    </xf>
    <xf numFmtId="165" fontId="1" fillId="2" borderId="7" xfId="0" applyNumberFormat="1" applyFont="1" applyFill="1" applyBorder="1" applyAlignment="1" applyProtection="1">
      <alignment horizontal="center" vertical="center"/>
    </xf>
    <xf numFmtId="165" fontId="1" fillId="2" borderId="10" xfId="0" applyNumberFormat="1" applyFont="1" applyFill="1" applyBorder="1" applyAlignment="1" applyProtection="1">
      <alignment horizontal="center" vertical="center"/>
    </xf>
    <xf numFmtId="165" fontId="1" fillId="2" borderId="11" xfId="0" applyNumberFormat="1" applyFont="1" applyFill="1" applyBorder="1" applyAlignment="1" applyProtection="1">
      <alignment horizontal="center" vertical="center"/>
    </xf>
    <xf numFmtId="165" fontId="1" fillId="2" borderId="12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12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4"/>
  <sheetViews>
    <sheetView showGridLines="0" tabSelected="1" zoomScaleNormal="100" zoomScaleSheetLayoutView="100" workbookViewId="0">
      <pane xSplit="2" ySplit="12" topLeftCell="C13" activePane="bottomRight" state="frozen"/>
      <selection activeCell="A13" sqref="A13"/>
      <selection pane="topRight" activeCell="A13" sqref="A13"/>
      <selection pane="bottomLeft" activeCell="A13" sqref="A13"/>
      <selection pane="bottomRight" sqref="A1:G1"/>
    </sheetView>
  </sheetViews>
  <sheetFormatPr baseColWidth="10" defaultColWidth="9.140625" defaultRowHeight="12.75" customHeight="1" x14ac:dyDescent="0.2"/>
  <cols>
    <col min="1" max="1" width="6.7109375" style="15" customWidth="1"/>
    <col min="2" max="2" width="60.7109375" style="38" customWidth="1"/>
    <col min="3" max="3" width="10.7109375" style="15" customWidth="1"/>
    <col min="4" max="7" width="8.7109375" style="15" customWidth="1"/>
    <col min="8" max="8" width="12.28515625" style="15" customWidth="1"/>
    <col min="9" max="12" width="11.7109375" style="15" customWidth="1"/>
    <col min="13" max="13" width="12.28515625" style="15" customWidth="1"/>
    <col min="14" max="16" width="11.7109375" style="15" customWidth="1"/>
    <col min="17" max="17" width="6.7109375" style="15" customWidth="1"/>
    <col min="18" max="16384" width="9.140625" style="15"/>
  </cols>
  <sheetData>
    <row r="1" spans="1:17" ht="12.75" customHeight="1" x14ac:dyDescent="0.2">
      <c r="A1" s="69" t="s">
        <v>13</v>
      </c>
      <c r="B1" s="69"/>
      <c r="C1" s="69"/>
      <c r="D1" s="69"/>
      <c r="E1" s="69"/>
      <c r="F1" s="69"/>
      <c r="G1" s="69"/>
      <c r="H1" s="70" t="s">
        <v>13</v>
      </c>
      <c r="I1" s="70"/>
      <c r="J1" s="70"/>
      <c r="K1" s="70"/>
      <c r="L1" s="70"/>
      <c r="M1" s="70"/>
      <c r="N1" s="70"/>
      <c r="O1" s="70"/>
      <c r="P1" s="70"/>
      <c r="Q1" s="70"/>
    </row>
    <row r="2" spans="1:17" ht="12.75" customHeight="1" x14ac:dyDescent="0.2">
      <c r="A2" s="71" t="s">
        <v>14</v>
      </c>
      <c r="B2" s="71"/>
      <c r="C2" s="71"/>
      <c r="D2" s="71"/>
      <c r="E2" s="71"/>
      <c r="F2" s="71"/>
      <c r="G2" s="71"/>
      <c r="H2" s="72" t="s">
        <v>14</v>
      </c>
      <c r="I2" s="72"/>
      <c r="J2" s="72"/>
      <c r="K2" s="72"/>
      <c r="L2" s="72"/>
      <c r="M2" s="72"/>
      <c r="N2" s="72"/>
      <c r="O2" s="72"/>
      <c r="P2" s="72"/>
      <c r="Q2" s="72"/>
    </row>
    <row r="3" spans="1:17" ht="12.75" customHeight="1" x14ac:dyDescent="0.2">
      <c r="A3" s="69" t="s">
        <v>15</v>
      </c>
      <c r="B3" s="69"/>
      <c r="C3" s="69"/>
      <c r="D3" s="69"/>
      <c r="E3" s="69"/>
      <c r="F3" s="69"/>
      <c r="G3" s="69"/>
      <c r="H3" s="69" t="s">
        <v>15</v>
      </c>
      <c r="I3" s="69"/>
      <c r="J3" s="69"/>
      <c r="K3" s="69"/>
      <c r="L3" s="69"/>
      <c r="M3" s="69"/>
      <c r="N3" s="69"/>
      <c r="O3" s="69"/>
      <c r="P3" s="69"/>
      <c r="Q3" s="69"/>
    </row>
    <row r="4" spans="1:17" ht="6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7"/>
    </row>
    <row r="5" spans="1:17" s="20" customFormat="1" ht="12.75" customHeight="1" x14ac:dyDescent="0.2">
      <c r="A5" s="18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9" t="s">
        <v>0</v>
      </c>
    </row>
    <row r="6" spans="1:17" s="20" customFormat="1" ht="12.75" customHeight="1" x14ac:dyDescent="0.2">
      <c r="A6" s="9" t="s">
        <v>69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0" t="s">
        <v>69</v>
      </c>
    </row>
    <row r="7" spans="1:17" ht="6" customHeight="1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 ht="14.1" customHeight="1" x14ac:dyDescent="0.2">
      <c r="A8" s="41" t="s">
        <v>64</v>
      </c>
      <c r="B8" s="21"/>
      <c r="C8" s="44" t="s">
        <v>1</v>
      </c>
      <c r="D8" s="45"/>
      <c r="E8" s="45"/>
      <c r="F8" s="45"/>
      <c r="G8" s="46"/>
      <c r="H8" s="44" t="s">
        <v>1</v>
      </c>
      <c r="I8" s="45"/>
      <c r="J8" s="45"/>
      <c r="K8" s="45"/>
      <c r="L8" s="45"/>
      <c r="M8" s="45"/>
      <c r="N8" s="45"/>
      <c r="O8" s="45"/>
      <c r="P8" s="46"/>
      <c r="Q8" s="47" t="s">
        <v>64</v>
      </c>
    </row>
    <row r="9" spans="1:17" ht="14.1" customHeight="1" x14ac:dyDescent="0.2">
      <c r="A9" s="42"/>
      <c r="B9" s="22"/>
      <c r="C9" s="50" t="s">
        <v>2</v>
      </c>
      <c r="D9" s="51"/>
      <c r="E9" s="51"/>
      <c r="F9" s="51"/>
      <c r="G9" s="52"/>
      <c r="H9" s="50" t="s">
        <v>2</v>
      </c>
      <c r="I9" s="51"/>
      <c r="J9" s="51"/>
      <c r="K9" s="51"/>
      <c r="L9" s="51"/>
      <c r="M9" s="51"/>
      <c r="N9" s="51"/>
      <c r="O9" s="51"/>
      <c r="P9" s="52"/>
      <c r="Q9" s="48"/>
    </row>
    <row r="10" spans="1:17" ht="14.1" customHeight="1" x14ac:dyDescent="0.2">
      <c r="A10" s="42"/>
      <c r="B10" s="23" t="s">
        <v>3</v>
      </c>
      <c r="C10" s="50" t="s">
        <v>65</v>
      </c>
      <c r="D10" s="51"/>
      <c r="E10" s="51"/>
      <c r="F10" s="51"/>
      <c r="G10" s="52"/>
      <c r="H10" s="53" t="s">
        <v>66</v>
      </c>
      <c r="I10" s="54"/>
      <c r="J10" s="54"/>
      <c r="K10" s="54"/>
      <c r="L10" s="55"/>
      <c r="M10" s="56" t="s">
        <v>67</v>
      </c>
      <c r="N10" s="57"/>
      <c r="O10" s="57"/>
      <c r="P10" s="58"/>
      <c r="Q10" s="48"/>
    </row>
    <row r="11" spans="1:17" ht="14.1" customHeight="1" x14ac:dyDescent="0.2">
      <c r="A11" s="42"/>
      <c r="B11" s="22"/>
      <c r="C11" s="59" t="s">
        <v>4</v>
      </c>
      <c r="D11" s="61" t="s">
        <v>5</v>
      </c>
      <c r="E11" s="62"/>
      <c r="F11" s="62"/>
      <c r="G11" s="63"/>
      <c r="H11" s="59" t="s">
        <v>4</v>
      </c>
      <c r="I11" s="64" t="s">
        <v>5</v>
      </c>
      <c r="J11" s="65"/>
      <c r="K11" s="65"/>
      <c r="L11" s="66"/>
      <c r="M11" s="67" t="s">
        <v>68</v>
      </c>
      <c r="N11" s="64" t="s">
        <v>5</v>
      </c>
      <c r="O11" s="65"/>
      <c r="P11" s="66"/>
      <c r="Q11" s="48"/>
    </row>
    <row r="12" spans="1:17" ht="14.1" customHeight="1" x14ac:dyDescent="0.2">
      <c r="A12" s="43"/>
      <c r="B12" s="24"/>
      <c r="C12" s="60"/>
      <c r="D12" s="1" t="s">
        <v>6</v>
      </c>
      <c r="E12" s="1" t="s">
        <v>7</v>
      </c>
      <c r="F12" s="1" t="s">
        <v>8</v>
      </c>
      <c r="G12" s="1" t="s">
        <v>9</v>
      </c>
      <c r="H12" s="60"/>
      <c r="I12" s="1" t="s">
        <v>6</v>
      </c>
      <c r="J12" s="1" t="s">
        <v>7</v>
      </c>
      <c r="K12" s="1" t="s">
        <v>8</v>
      </c>
      <c r="L12" s="1" t="s">
        <v>9</v>
      </c>
      <c r="M12" s="68"/>
      <c r="N12" s="1" t="s">
        <v>6</v>
      </c>
      <c r="O12" s="1" t="s">
        <v>7</v>
      </c>
      <c r="P12" s="1" t="s">
        <v>8</v>
      </c>
      <c r="Q12" s="49"/>
    </row>
    <row r="13" spans="1:17" ht="6" customHeight="1" x14ac:dyDescent="0.2">
      <c r="A13" s="25"/>
      <c r="B13" s="26"/>
      <c r="C13" s="27"/>
      <c r="D13" s="27"/>
      <c r="E13" s="27"/>
      <c r="F13" s="27"/>
      <c r="G13" s="27"/>
      <c r="H13" s="28"/>
      <c r="I13" s="28"/>
      <c r="J13" s="28"/>
      <c r="K13" s="28"/>
      <c r="L13" s="28"/>
      <c r="M13" s="28"/>
      <c r="N13" s="28"/>
      <c r="O13" s="29"/>
      <c r="P13" s="29"/>
      <c r="Q13" s="29"/>
    </row>
    <row r="14" spans="1:17" ht="12.75" customHeight="1" x14ac:dyDescent="0.2">
      <c r="A14" s="30">
        <v>1</v>
      </c>
      <c r="B14" s="31" t="s">
        <v>17</v>
      </c>
      <c r="C14" s="32">
        <f>C25+C26+C27</f>
        <v>-3329.3134196699966</v>
      </c>
      <c r="D14" s="32">
        <f t="shared" ref="D14:G14" si="0">D25+D26+D27</f>
        <v>-1030.2848955000006</v>
      </c>
      <c r="E14" s="32">
        <f t="shared" si="0"/>
        <v>-1566.2016745399997</v>
      </c>
      <c r="F14" s="32">
        <f t="shared" si="0"/>
        <v>-573.97185721999813</v>
      </c>
      <c r="G14" s="32">
        <f t="shared" si="0"/>
        <v>-158.85499240999945</v>
      </c>
      <c r="H14" s="32">
        <f>H25+H26+H27</f>
        <v>1201.7696678184984</v>
      </c>
      <c r="I14" s="32">
        <f t="shared" ref="I14:P14" si="1">I25+I26+I27</f>
        <v>287.11846473999935</v>
      </c>
      <c r="J14" s="32">
        <f t="shared" si="1"/>
        <v>184.23933613999907</v>
      </c>
      <c r="K14" s="32">
        <f t="shared" si="1"/>
        <v>115.39613801849998</v>
      </c>
      <c r="L14" s="32">
        <f t="shared" si="1"/>
        <v>615.0157289200007</v>
      </c>
      <c r="M14" s="32">
        <f t="shared" si="1"/>
        <v>-956.50530422000065</v>
      </c>
      <c r="N14" s="32">
        <f t="shared" si="1"/>
        <v>-251.73004334999919</v>
      </c>
      <c r="O14" s="32">
        <f t="shared" si="1"/>
        <v>-251.32094834000088</v>
      </c>
      <c r="P14" s="32">
        <f t="shared" si="1"/>
        <v>-453.45431252999998</v>
      </c>
      <c r="Q14" s="33">
        <v>1</v>
      </c>
    </row>
    <row r="15" spans="1:17" ht="12.75" customHeight="1" x14ac:dyDescent="0.2">
      <c r="A15" s="30">
        <v>2</v>
      </c>
      <c r="B15" s="31" t="s">
        <v>62</v>
      </c>
      <c r="C15" s="2">
        <f>D15+E15+F15+G15</f>
        <v>13212.420975000001</v>
      </c>
      <c r="D15" s="2">
        <v>2951.6763930000002</v>
      </c>
      <c r="E15" s="2">
        <v>3228.2918620000005</v>
      </c>
      <c r="F15" s="2">
        <v>3473.5033400000007</v>
      </c>
      <c r="G15" s="2">
        <v>3558.94938</v>
      </c>
      <c r="H15" s="2">
        <f>I15+J15+K15+L15</f>
        <v>10239.992027150001</v>
      </c>
      <c r="I15" s="2">
        <v>2703.91471572</v>
      </c>
      <c r="J15" s="2">
        <v>1800.8633764199999</v>
      </c>
      <c r="K15" s="2">
        <v>2818.8175546800003</v>
      </c>
      <c r="L15" s="2">
        <v>2916.3963803300003</v>
      </c>
      <c r="M15" s="2">
        <f>N15+O15+P15</f>
        <v>10571.331638629999</v>
      </c>
      <c r="N15" s="2">
        <v>3393.7310961200001</v>
      </c>
      <c r="O15" s="2">
        <v>3413.0055189799996</v>
      </c>
      <c r="P15" s="2">
        <v>3764.5950235300006</v>
      </c>
      <c r="Q15" s="33">
        <v>2</v>
      </c>
    </row>
    <row r="16" spans="1:17" ht="12.75" customHeight="1" x14ac:dyDescent="0.2">
      <c r="A16" s="30">
        <v>3</v>
      </c>
      <c r="B16" s="31" t="s">
        <v>63</v>
      </c>
      <c r="C16" s="2">
        <f>D16+E16+F16+G16</f>
        <v>-22259.031875999997</v>
      </c>
      <c r="D16" s="2">
        <v>-5540.5400490000002</v>
      </c>
      <c r="E16" s="2">
        <v>-5905.8652750000001</v>
      </c>
      <c r="F16" s="2">
        <v>-5575.4907879999992</v>
      </c>
      <c r="G16" s="2">
        <v>-5237.1357639999997</v>
      </c>
      <c r="H16" s="2">
        <f>I16+J16+K16+L16</f>
        <v>-14347.077219460001</v>
      </c>
      <c r="I16" s="2">
        <v>-3959.8037964300001</v>
      </c>
      <c r="J16" s="2">
        <v>-3046.6414588100006</v>
      </c>
      <c r="K16" s="2">
        <v>-3500.3780268999999</v>
      </c>
      <c r="L16" s="2">
        <v>-3840.2539373199997</v>
      </c>
      <c r="M16" s="2">
        <f>N16+O16+P16</f>
        <v>-14256.126349069998</v>
      </c>
      <c r="N16" s="2">
        <v>-4254.8283904499995</v>
      </c>
      <c r="O16" s="2">
        <v>-4672.5665776599999</v>
      </c>
      <c r="P16" s="2">
        <v>-5328.73138096</v>
      </c>
      <c r="Q16" s="33">
        <v>3</v>
      </c>
    </row>
    <row r="17" spans="1:17" ht="12.75" customHeight="1" x14ac:dyDescent="0.2">
      <c r="A17" s="30">
        <v>4</v>
      </c>
      <c r="B17" s="31" t="s">
        <v>18</v>
      </c>
      <c r="C17" s="32">
        <f>C15+C16</f>
        <v>-9046.6109009999964</v>
      </c>
      <c r="D17" s="32">
        <f t="shared" ref="D17:G17" si="2">D15+D16</f>
        <v>-2588.863656</v>
      </c>
      <c r="E17" s="32">
        <f t="shared" si="2"/>
        <v>-2677.5734129999996</v>
      </c>
      <c r="F17" s="32">
        <f t="shared" si="2"/>
        <v>-2101.9874479999985</v>
      </c>
      <c r="G17" s="32">
        <f t="shared" si="2"/>
        <v>-1678.1863839999996</v>
      </c>
      <c r="H17" s="32">
        <f>H15+H16</f>
        <v>-4107.0851923099999</v>
      </c>
      <c r="I17" s="32">
        <f t="shared" ref="I17:P17" si="3">I15+I16</f>
        <v>-1255.8890807100001</v>
      </c>
      <c r="J17" s="32">
        <f t="shared" si="3"/>
        <v>-1245.7780823900007</v>
      </c>
      <c r="K17" s="32">
        <f t="shared" si="3"/>
        <v>-681.56047221999961</v>
      </c>
      <c r="L17" s="32">
        <f t="shared" si="3"/>
        <v>-923.85755698999947</v>
      </c>
      <c r="M17" s="32">
        <f t="shared" si="3"/>
        <v>-3684.7947104399991</v>
      </c>
      <c r="N17" s="32">
        <f t="shared" si="3"/>
        <v>-861.09729432999939</v>
      </c>
      <c r="O17" s="32">
        <f t="shared" si="3"/>
        <v>-1259.5610586800003</v>
      </c>
      <c r="P17" s="32">
        <f t="shared" si="3"/>
        <v>-1564.1363574299994</v>
      </c>
      <c r="Q17" s="33">
        <v>4</v>
      </c>
    </row>
    <row r="18" spans="1:17" ht="12.75" customHeight="1" x14ac:dyDescent="0.2">
      <c r="A18" s="30">
        <v>5</v>
      </c>
      <c r="B18" s="31" t="s">
        <v>19</v>
      </c>
      <c r="C18" s="2">
        <f>D18+E18+F18+G18</f>
        <v>14707.7345296</v>
      </c>
      <c r="D18" s="2">
        <v>3827.8990959199991</v>
      </c>
      <c r="E18" s="2">
        <v>3671.3836916599998</v>
      </c>
      <c r="F18" s="2">
        <v>3621.9872475799998</v>
      </c>
      <c r="G18" s="2">
        <v>3586.4644944400002</v>
      </c>
      <c r="H18" s="2">
        <f>I18+J18+K18+L18</f>
        <v>9388.4408217599976</v>
      </c>
      <c r="I18" s="2">
        <v>3457.4785523299993</v>
      </c>
      <c r="J18" s="2">
        <v>1684.8420015999995</v>
      </c>
      <c r="K18" s="2">
        <v>1858.5637638599994</v>
      </c>
      <c r="L18" s="2">
        <v>2387.55650397</v>
      </c>
      <c r="M18" s="2">
        <f>N18+O18+P18</f>
        <v>8521.0956986799993</v>
      </c>
      <c r="N18" s="2">
        <v>2488.41979928</v>
      </c>
      <c r="O18" s="2">
        <v>2764.7483516699999</v>
      </c>
      <c r="P18" s="2">
        <v>3267.9275477299998</v>
      </c>
      <c r="Q18" s="33">
        <v>5</v>
      </c>
    </row>
    <row r="19" spans="1:17" ht="12.75" customHeight="1" x14ac:dyDescent="0.2">
      <c r="A19" s="30">
        <v>6</v>
      </c>
      <c r="B19" s="31" t="s">
        <v>20</v>
      </c>
      <c r="C19" s="2">
        <f>D19+E19+F19+G19</f>
        <v>-5329.1167942399998</v>
      </c>
      <c r="D19" s="2">
        <v>-1402.7904027500001</v>
      </c>
      <c r="E19" s="2">
        <v>-1375.9559730599999</v>
      </c>
      <c r="F19" s="2">
        <v>-1299.9886473099996</v>
      </c>
      <c r="G19" s="2">
        <v>-1250.3817711199999</v>
      </c>
      <c r="H19" s="2">
        <f>I19+J19+K19+L19</f>
        <v>-2981.6215776014997</v>
      </c>
      <c r="I19" s="2">
        <v>-1161.5896447199998</v>
      </c>
      <c r="J19" s="2">
        <v>-507.83002782</v>
      </c>
      <c r="K19" s="2">
        <v>-567.31610194149994</v>
      </c>
      <c r="L19" s="2">
        <v>-744.88580311999999</v>
      </c>
      <c r="M19" s="2">
        <f>N19+O19+P19</f>
        <v>-2884.5935816900001</v>
      </c>
      <c r="N19" s="2">
        <v>-881.85419051999997</v>
      </c>
      <c r="O19" s="2">
        <v>-954.90838266000014</v>
      </c>
      <c r="P19" s="2">
        <v>-1047.8310085100002</v>
      </c>
      <c r="Q19" s="33">
        <v>6</v>
      </c>
    </row>
    <row r="20" spans="1:17" ht="12.75" customHeight="1" x14ac:dyDescent="0.2">
      <c r="A20" s="30">
        <v>7</v>
      </c>
      <c r="B20" s="31" t="s">
        <v>21</v>
      </c>
      <c r="C20" s="32">
        <f>C18+C19</f>
        <v>9378.6177353599996</v>
      </c>
      <c r="D20" s="32">
        <f t="shared" ref="D20:G20" si="4">D18+D19</f>
        <v>2425.1086931699992</v>
      </c>
      <c r="E20" s="32">
        <f t="shared" si="4"/>
        <v>2295.4277185999999</v>
      </c>
      <c r="F20" s="32">
        <f t="shared" si="4"/>
        <v>2321.9986002700002</v>
      </c>
      <c r="G20" s="32">
        <f t="shared" si="4"/>
        <v>2336.0827233200002</v>
      </c>
      <c r="H20" s="32">
        <f>H18+H19</f>
        <v>6406.8192441584979</v>
      </c>
      <c r="I20" s="32">
        <f t="shared" ref="I20:P20" si="5">I18+I19</f>
        <v>2295.8889076099995</v>
      </c>
      <c r="J20" s="32">
        <f t="shared" si="5"/>
        <v>1177.0119737799996</v>
      </c>
      <c r="K20" s="32">
        <f t="shared" si="5"/>
        <v>1291.2476619184995</v>
      </c>
      <c r="L20" s="32">
        <f t="shared" si="5"/>
        <v>1642.67070085</v>
      </c>
      <c r="M20" s="32">
        <f t="shared" si="5"/>
        <v>5636.5021169899992</v>
      </c>
      <c r="N20" s="32">
        <f t="shared" si="5"/>
        <v>1606.56560876</v>
      </c>
      <c r="O20" s="32">
        <f t="shared" si="5"/>
        <v>1809.8399690099998</v>
      </c>
      <c r="P20" s="32">
        <f t="shared" si="5"/>
        <v>2220.0965392199996</v>
      </c>
      <c r="Q20" s="33">
        <v>7</v>
      </c>
    </row>
    <row r="21" spans="1:17" ht="12.75" customHeight="1" x14ac:dyDescent="0.2">
      <c r="A21" s="30">
        <v>8</v>
      </c>
      <c r="B21" s="31" t="s">
        <v>22</v>
      </c>
      <c r="C21" s="32">
        <f t="shared" ref="C21:P21" si="6">C17+C20</f>
        <v>332.00683436000327</v>
      </c>
      <c r="D21" s="32">
        <f t="shared" si="6"/>
        <v>-163.75496283000075</v>
      </c>
      <c r="E21" s="32">
        <f t="shared" si="6"/>
        <v>-382.14569439999968</v>
      </c>
      <c r="F21" s="32">
        <f t="shared" si="6"/>
        <v>220.01115227000173</v>
      </c>
      <c r="G21" s="32">
        <f t="shared" si="6"/>
        <v>657.89633932000061</v>
      </c>
      <c r="H21" s="32">
        <f t="shared" si="6"/>
        <v>2299.734051848498</v>
      </c>
      <c r="I21" s="32">
        <f t="shared" si="6"/>
        <v>1039.9998268999993</v>
      </c>
      <c r="J21" s="32">
        <f t="shared" si="6"/>
        <v>-68.766108610001083</v>
      </c>
      <c r="K21" s="32">
        <f t="shared" si="6"/>
        <v>609.68718969849988</v>
      </c>
      <c r="L21" s="32">
        <f t="shared" si="6"/>
        <v>718.81314386000054</v>
      </c>
      <c r="M21" s="32">
        <f t="shared" si="6"/>
        <v>1951.7074065500001</v>
      </c>
      <c r="N21" s="32">
        <f t="shared" si="6"/>
        <v>745.46831443000065</v>
      </c>
      <c r="O21" s="32">
        <f t="shared" si="6"/>
        <v>550.27891032999946</v>
      </c>
      <c r="P21" s="32">
        <f t="shared" si="6"/>
        <v>655.96018179000021</v>
      </c>
      <c r="Q21" s="33">
        <v>8</v>
      </c>
    </row>
    <row r="22" spans="1:17" ht="12.75" customHeight="1" x14ac:dyDescent="0.2">
      <c r="A22" s="30">
        <v>9</v>
      </c>
      <c r="B22" s="31" t="s">
        <v>23</v>
      </c>
      <c r="C22" s="2">
        <f>D22+E22+F22+G22</f>
        <v>2354.8147784800003</v>
      </c>
      <c r="D22" s="2">
        <v>714.12888614000008</v>
      </c>
      <c r="E22" s="2">
        <v>530.86369476000004</v>
      </c>
      <c r="F22" s="2">
        <v>637.4986187799999</v>
      </c>
      <c r="G22" s="2">
        <v>472.32357880000001</v>
      </c>
      <c r="H22" s="2">
        <f>I22+J22+K22+L22</f>
        <v>1608.42190091</v>
      </c>
      <c r="I22" s="2">
        <v>493.86641956999983</v>
      </c>
      <c r="J22" s="2">
        <v>436.18897602000004</v>
      </c>
      <c r="K22" s="2">
        <v>346.65555531000001</v>
      </c>
      <c r="L22" s="2">
        <v>331.71095000999998</v>
      </c>
      <c r="M22" s="2">
        <f>N22+O22+P22</f>
        <v>887.90460647000009</v>
      </c>
      <c r="N22" s="2">
        <v>346.43966019000004</v>
      </c>
      <c r="O22" s="2">
        <v>280.71476905999998</v>
      </c>
      <c r="P22" s="2">
        <v>260.75017722000001</v>
      </c>
      <c r="Q22" s="33">
        <v>9</v>
      </c>
    </row>
    <row r="23" spans="1:17" ht="12.75" customHeight="1" x14ac:dyDescent="0.2">
      <c r="A23" s="30">
        <v>10</v>
      </c>
      <c r="B23" s="31" t="s">
        <v>24</v>
      </c>
      <c r="C23" s="2">
        <f>D23+E23+F23+G23</f>
        <v>-5984.80182651</v>
      </c>
      <c r="D23" s="2">
        <v>-1562.4853298099999</v>
      </c>
      <c r="E23" s="2">
        <v>-1702.6666759</v>
      </c>
      <c r="F23" s="2">
        <v>-1430.8885712699998</v>
      </c>
      <c r="G23" s="2">
        <v>-1288.76124953</v>
      </c>
      <c r="H23" s="2">
        <f>I23+J23+K23+L23</f>
        <v>-2837.9028723399997</v>
      </c>
      <c r="I23" s="2">
        <v>-1270.7997821699998</v>
      </c>
      <c r="J23" s="2">
        <v>-228.36605429999992</v>
      </c>
      <c r="K23" s="2">
        <v>-872.26526387000001</v>
      </c>
      <c r="L23" s="2">
        <v>-466.47177199999993</v>
      </c>
      <c r="M23" s="2">
        <f>N23+O23+P23</f>
        <v>-3999.1105699000009</v>
      </c>
      <c r="N23" s="2">
        <v>-1392.6513516299999</v>
      </c>
      <c r="O23" s="2">
        <v>-1163.0988051100003</v>
      </c>
      <c r="P23" s="2">
        <v>-1443.3604131600002</v>
      </c>
      <c r="Q23" s="33">
        <v>10</v>
      </c>
    </row>
    <row r="24" spans="1:17" ht="12.75" customHeight="1" x14ac:dyDescent="0.2">
      <c r="A24" s="30">
        <v>11</v>
      </c>
      <c r="B24" s="31" t="s">
        <v>25</v>
      </c>
      <c r="C24" s="32">
        <f>C22+C23</f>
        <v>-3629.9870480299996</v>
      </c>
      <c r="D24" s="32">
        <f t="shared" ref="D24:G24" si="7">D22+D23</f>
        <v>-848.35644366999986</v>
      </c>
      <c r="E24" s="32">
        <f t="shared" si="7"/>
        <v>-1171.8029811399999</v>
      </c>
      <c r="F24" s="32">
        <f t="shared" si="7"/>
        <v>-793.38995248999993</v>
      </c>
      <c r="G24" s="32">
        <f t="shared" si="7"/>
        <v>-816.43767073000004</v>
      </c>
      <c r="H24" s="32">
        <f>H22+H23</f>
        <v>-1229.4809714299997</v>
      </c>
      <c r="I24" s="32">
        <f t="shared" ref="I24:P24" si="8">I22+I23</f>
        <v>-776.93336260000001</v>
      </c>
      <c r="J24" s="32">
        <f t="shared" si="8"/>
        <v>207.82292172000012</v>
      </c>
      <c r="K24" s="32">
        <f t="shared" si="8"/>
        <v>-525.60970855999994</v>
      </c>
      <c r="L24" s="32">
        <f t="shared" si="8"/>
        <v>-134.76082198999995</v>
      </c>
      <c r="M24" s="32">
        <f t="shared" si="8"/>
        <v>-3111.2059634300008</v>
      </c>
      <c r="N24" s="32">
        <f t="shared" si="8"/>
        <v>-1046.2116914399999</v>
      </c>
      <c r="O24" s="32">
        <f t="shared" si="8"/>
        <v>-882.3840360500003</v>
      </c>
      <c r="P24" s="32">
        <f t="shared" si="8"/>
        <v>-1182.6102359400002</v>
      </c>
      <c r="Q24" s="33">
        <v>11</v>
      </c>
    </row>
    <row r="25" spans="1:17" ht="12.75" customHeight="1" x14ac:dyDescent="0.2">
      <c r="A25" s="30">
        <v>12</v>
      </c>
      <c r="B25" s="31" t="s">
        <v>26</v>
      </c>
      <c r="C25" s="32">
        <f t="shared" ref="C25:P25" si="9">C21+C24</f>
        <v>-3297.9802136699964</v>
      </c>
      <c r="D25" s="32">
        <f t="shared" si="9"/>
        <v>-1012.1114065000006</v>
      </c>
      <c r="E25" s="32">
        <f t="shared" si="9"/>
        <v>-1553.9486755399996</v>
      </c>
      <c r="F25" s="32">
        <f t="shared" si="9"/>
        <v>-573.3788002199982</v>
      </c>
      <c r="G25" s="32">
        <f t="shared" si="9"/>
        <v>-158.54133140999943</v>
      </c>
      <c r="H25" s="32">
        <f t="shared" si="9"/>
        <v>1070.2530804184983</v>
      </c>
      <c r="I25" s="32">
        <f t="shared" si="9"/>
        <v>263.06646429999932</v>
      </c>
      <c r="J25" s="32">
        <f t="shared" si="9"/>
        <v>139.05681310999904</v>
      </c>
      <c r="K25" s="32">
        <f t="shared" si="9"/>
        <v>84.077481138499934</v>
      </c>
      <c r="L25" s="32">
        <f t="shared" si="9"/>
        <v>584.05232187000058</v>
      </c>
      <c r="M25" s="32">
        <f t="shared" si="9"/>
        <v>-1159.4985568800007</v>
      </c>
      <c r="N25" s="32">
        <f t="shared" si="9"/>
        <v>-300.74337700999922</v>
      </c>
      <c r="O25" s="32">
        <f t="shared" si="9"/>
        <v>-332.10512572000084</v>
      </c>
      <c r="P25" s="32">
        <f t="shared" si="9"/>
        <v>-526.65005414999996</v>
      </c>
      <c r="Q25" s="33">
        <v>12</v>
      </c>
    </row>
    <row r="26" spans="1:17" ht="12.75" customHeight="1" x14ac:dyDescent="0.2">
      <c r="A26" s="30">
        <v>13</v>
      </c>
      <c r="B26" s="31" t="s">
        <v>27</v>
      </c>
      <c r="C26" s="2">
        <f>D26+E26+F26+G26</f>
        <v>975.65370699999994</v>
      </c>
      <c r="D26" s="2">
        <v>232.42111</v>
      </c>
      <c r="E26" s="2">
        <v>240.57341399999999</v>
      </c>
      <c r="F26" s="2">
        <v>253.104231</v>
      </c>
      <c r="G26" s="2">
        <v>249.55495199999999</v>
      </c>
      <c r="H26" s="2">
        <f>I26+J26+K26+L26</f>
        <v>749.04244018999998</v>
      </c>
      <c r="I26" s="2">
        <v>217.55561061</v>
      </c>
      <c r="J26" s="2">
        <v>156.28123504999999</v>
      </c>
      <c r="K26" s="2">
        <v>172.85093025000003</v>
      </c>
      <c r="L26" s="2">
        <v>202.35466428000001</v>
      </c>
      <c r="M26" s="2">
        <f>N26+O26+P26</f>
        <v>750.44565878000003</v>
      </c>
      <c r="N26" s="2">
        <v>218.46841668000002</v>
      </c>
      <c r="O26" s="2">
        <v>274.99202178999997</v>
      </c>
      <c r="P26" s="2">
        <v>256.98522030999999</v>
      </c>
      <c r="Q26" s="33">
        <v>13</v>
      </c>
    </row>
    <row r="27" spans="1:17" ht="12.75" customHeight="1" x14ac:dyDescent="0.2">
      <c r="A27" s="30">
        <v>14</v>
      </c>
      <c r="B27" s="31" t="s">
        <v>28</v>
      </c>
      <c r="C27" s="2">
        <f>D27+E27+F27+G27</f>
        <v>-1006.986913</v>
      </c>
      <c r="D27" s="2">
        <v>-250.59459900000002</v>
      </c>
      <c r="E27" s="2">
        <v>-252.826413</v>
      </c>
      <c r="F27" s="2">
        <v>-253.69728799999999</v>
      </c>
      <c r="G27" s="2">
        <v>-249.86861300000001</v>
      </c>
      <c r="H27" s="2">
        <f>I27+J27+K27+L27</f>
        <v>-617.52585278999993</v>
      </c>
      <c r="I27" s="2">
        <v>-193.50361017</v>
      </c>
      <c r="J27" s="2">
        <v>-111.09871201999999</v>
      </c>
      <c r="K27" s="2">
        <v>-141.53227336999998</v>
      </c>
      <c r="L27" s="2">
        <v>-171.39125722999998</v>
      </c>
      <c r="M27" s="2">
        <f>N27+O27+P27</f>
        <v>-547.45240611999998</v>
      </c>
      <c r="N27" s="2">
        <v>-169.45508301999999</v>
      </c>
      <c r="O27" s="2">
        <v>-194.20784441000001</v>
      </c>
      <c r="P27" s="2">
        <v>-183.78947869000001</v>
      </c>
      <c r="Q27" s="33">
        <v>14</v>
      </c>
    </row>
    <row r="28" spans="1:17" ht="12.75" customHeight="1" x14ac:dyDescent="0.2">
      <c r="A28" s="30">
        <v>15</v>
      </c>
      <c r="B28" s="31" t="s">
        <v>29</v>
      </c>
      <c r="C28" s="32">
        <f>C26+C27</f>
        <v>-31.333206000000018</v>
      </c>
      <c r="D28" s="32">
        <f t="shared" ref="D28:G28" si="10">D26+D27</f>
        <v>-18.173489000000018</v>
      </c>
      <c r="E28" s="32">
        <f t="shared" si="10"/>
        <v>-12.252999000000017</v>
      </c>
      <c r="F28" s="32">
        <f t="shared" si="10"/>
        <v>-0.59305699999998751</v>
      </c>
      <c r="G28" s="32">
        <f t="shared" si="10"/>
        <v>-0.31366100000002461</v>
      </c>
      <c r="H28" s="32">
        <f>H26+H27</f>
        <v>131.51658740000005</v>
      </c>
      <c r="I28" s="32">
        <f t="shared" ref="I28:P28" si="11">I26+I27</f>
        <v>24.05200044</v>
      </c>
      <c r="J28" s="32">
        <f t="shared" si="11"/>
        <v>45.182523029999999</v>
      </c>
      <c r="K28" s="32">
        <f t="shared" si="11"/>
        <v>31.318656880000049</v>
      </c>
      <c r="L28" s="32">
        <f t="shared" si="11"/>
        <v>30.963407050000029</v>
      </c>
      <c r="M28" s="32">
        <f t="shared" si="11"/>
        <v>202.99325266000005</v>
      </c>
      <c r="N28" s="32">
        <f t="shared" si="11"/>
        <v>49.013333660000029</v>
      </c>
      <c r="O28" s="32">
        <f t="shared" si="11"/>
        <v>80.78417737999996</v>
      </c>
      <c r="P28" s="32">
        <f t="shared" si="11"/>
        <v>73.195741619999978</v>
      </c>
      <c r="Q28" s="33">
        <v>15</v>
      </c>
    </row>
    <row r="29" spans="1:17" ht="12.75" customHeight="1" x14ac:dyDescent="0.2">
      <c r="A29" s="30">
        <v>16</v>
      </c>
      <c r="B29" s="31" t="s">
        <v>30</v>
      </c>
      <c r="C29" s="32">
        <f t="shared" ref="C29:P29" si="12">C25+C28</f>
        <v>-3329.3134196699966</v>
      </c>
      <c r="D29" s="32">
        <f t="shared" si="12"/>
        <v>-1030.2848955000006</v>
      </c>
      <c r="E29" s="32">
        <f t="shared" si="12"/>
        <v>-1566.2016745399997</v>
      </c>
      <c r="F29" s="32">
        <f t="shared" si="12"/>
        <v>-573.97185721999813</v>
      </c>
      <c r="G29" s="32">
        <f t="shared" si="12"/>
        <v>-158.85499240999945</v>
      </c>
      <c r="H29" s="32">
        <f t="shared" si="12"/>
        <v>1201.7696678184984</v>
      </c>
      <c r="I29" s="32">
        <f t="shared" si="12"/>
        <v>287.11846473999935</v>
      </c>
      <c r="J29" s="32">
        <f t="shared" si="12"/>
        <v>184.23933613999904</v>
      </c>
      <c r="K29" s="32">
        <f t="shared" si="12"/>
        <v>115.39613801849998</v>
      </c>
      <c r="L29" s="32">
        <f t="shared" si="12"/>
        <v>615.01572892000058</v>
      </c>
      <c r="M29" s="32">
        <f t="shared" si="12"/>
        <v>-956.50530422000065</v>
      </c>
      <c r="N29" s="32">
        <f t="shared" si="12"/>
        <v>-251.73004334999919</v>
      </c>
      <c r="O29" s="32">
        <f t="shared" si="12"/>
        <v>-251.32094834000088</v>
      </c>
      <c r="P29" s="32">
        <f t="shared" si="12"/>
        <v>-453.45431252999998</v>
      </c>
      <c r="Q29" s="33">
        <v>16</v>
      </c>
    </row>
    <row r="30" spans="1:17" ht="12.75" customHeight="1" x14ac:dyDescent="0.2">
      <c r="A30" s="30">
        <v>17</v>
      </c>
      <c r="B30" s="31" t="s">
        <v>31</v>
      </c>
      <c r="C30" s="32">
        <f>C31+C32</f>
        <v>22.118534999999998</v>
      </c>
      <c r="D30" s="32">
        <f t="shared" ref="D30:G30" si="13">D31+D32</f>
        <v>5.5956929999999998</v>
      </c>
      <c r="E30" s="32">
        <f t="shared" si="13"/>
        <v>5.3184610000000001</v>
      </c>
      <c r="F30" s="32">
        <f t="shared" si="13"/>
        <v>5.4025059999999998</v>
      </c>
      <c r="G30" s="32">
        <f t="shared" si="13"/>
        <v>5.8018749999999999</v>
      </c>
      <c r="H30" s="32">
        <f>H31+H32</f>
        <v>11.094356999999999</v>
      </c>
      <c r="I30" s="32">
        <f t="shared" ref="I30:P30" si="14">I31+I32</f>
        <v>3.0247570000000001</v>
      </c>
      <c r="J30" s="32">
        <f t="shared" si="14"/>
        <v>2.7696000000000001</v>
      </c>
      <c r="K30" s="32">
        <f t="shared" si="14"/>
        <v>2.5099999999999998</v>
      </c>
      <c r="L30" s="32">
        <f t="shared" si="14"/>
        <v>2.79</v>
      </c>
      <c r="M30" s="32">
        <f t="shared" si="14"/>
        <v>3.2353500000000004</v>
      </c>
      <c r="N30" s="32">
        <f t="shared" si="14"/>
        <v>1.0759000000000001</v>
      </c>
      <c r="O30" s="32">
        <f t="shared" si="14"/>
        <v>1.081</v>
      </c>
      <c r="P30" s="32">
        <f t="shared" si="14"/>
        <v>1.0784500000000001</v>
      </c>
      <c r="Q30" s="33">
        <v>17</v>
      </c>
    </row>
    <row r="31" spans="1:17" ht="12.75" customHeight="1" x14ac:dyDescent="0.2">
      <c r="A31" s="30">
        <v>18</v>
      </c>
      <c r="B31" s="31" t="s">
        <v>32</v>
      </c>
      <c r="C31" s="2">
        <f>D31+E31+F31+G31</f>
        <v>22.118534999999998</v>
      </c>
      <c r="D31" s="2">
        <v>5.5956929999999998</v>
      </c>
      <c r="E31" s="2">
        <v>5.3184610000000001</v>
      </c>
      <c r="F31" s="2">
        <v>5.4025059999999998</v>
      </c>
      <c r="G31" s="2">
        <v>5.8018749999999999</v>
      </c>
      <c r="H31" s="2">
        <f>I31+J31+K31+L31</f>
        <v>11.094356999999999</v>
      </c>
      <c r="I31" s="2">
        <v>3.0247570000000001</v>
      </c>
      <c r="J31" s="2">
        <v>2.7696000000000001</v>
      </c>
      <c r="K31" s="2">
        <v>2.5099999999999998</v>
      </c>
      <c r="L31" s="2">
        <v>2.79</v>
      </c>
      <c r="M31" s="2">
        <f>N31+O31+P31</f>
        <v>3.2353500000000004</v>
      </c>
      <c r="N31" s="2">
        <v>1.0759000000000001</v>
      </c>
      <c r="O31" s="2">
        <v>1.081</v>
      </c>
      <c r="P31" s="2">
        <v>1.0784500000000001</v>
      </c>
      <c r="Q31" s="33">
        <v>18</v>
      </c>
    </row>
    <row r="32" spans="1:17" ht="12.75" customHeight="1" x14ac:dyDescent="0.2">
      <c r="A32" s="30">
        <v>19</v>
      </c>
      <c r="B32" s="31" t="s">
        <v>33</v>
      </c>
      <c r="C32" s="2">
        <f>D32+E32+F32+G32</f>
        <v>0</v>
      </c>
      <c r="D32" s="3">
        <v>0</v>
      </c>
      <c r="E32" s="3">
        <v>0</v>
      </c>
      <c r="F32" s="3">
        <v>0</v>
      </c>
      <c r="G32" s="3">
        <v>0</v>
      </c>
      <c r="H32" s="2">
        <f>I32+J32+K32+L32</f>
        <v>0</v>
      </c>
      <c r="I32" s="3">
        <v>0</v>
      </c>
      <c r="J32" s="3">
        <v>0</v>
      </c>
      <c r="K32" s="3">
        <v>0</v>
      </c>
      <c r="L32" s="3">
        <v>0</v>
      </c>
      <c r="M32" s="2">
        <f>N32+O32+P32</f>
        <v>0</v>
      </c>
      <c r="N32" s="3">
        <v>0</v>
      </c>
      <c r="O32" s="3">
        <v>0</v>
      </c>
      <c r="P32" s="3">
        <v>0</v>
      </c>
      <c r="Q32" s="33">
        <v>19</v>
      </c>
    </row>
    <row r="33" spans="1:17" ht="12.75" customHeight="1" x14ac:dyDescent="0.2">
      <c r="A33" s="30">
        <v>20</v>
      </c>
      <c r="B33" s="31" t="s">
        <v>34</v>
      </c>
      <c r="C33" s="32">
        <f>C14+C30</f>
        <v>-3307.1948846699966</v>
      </c>
      <c r="D33" s="32">
        <f t="shared" ref="D33:G33" si="15">D14+D30</f>
        <v>-1024.6892025000006</v>
      </c>
      <c r="E33" s="32">
        <f t="shared" si="15"/>
        <v>-1560.8832135399996</v>
      </c>
      <c r="F33" s="32">
        <f t="shared" si="15"/>
        <v>-568.56935121999811</v>
      </c>
      <c r="G33" s="32">
        <f t="shared" si="15"/>
        <v>-153.05311740999946</v>
      </c>
      <c r="H33" s="32">
        <f>H14+H30</f>
        <v>1212.8640248184984</v>
      </c>
      <c r="I33" s="32">
        <f t="shared" ref="I33:P33" si="16">I14+I30</f>
        <v>290.14322173999938</v>
      </c>
      <c r="J33" s="32">
        <f t="shared" si="16"/>
        <v>187.00893613999907</v>
      </c>
      <c r="K33" s="32">
        <f t="shared" si="16"/>
        <v>117.90613801849999</v>
      </c>
      <c r="L33" s="32">
        <f t="shared" si="16"/>
        <v>617.80572892000066</v>
      </c>
      <c r="M33" s="32">
        <f t="shared" si="16"/>
        <v>-953.26995422000061</v>
      </c>
      <c r="N33" s="32">
        <f t="shared" si="16"/>
        <v>-250.6541433499992</v>
      </c>
      <c r="O33" s="32">
        <f t="shared" si="16"/>
        <v>-250.23994834000089</v>
      </c>
      <c r="P33" s="32">
        <f t="shared" si="16"/>
        <v>-452.37586253000001</v>
      </c>
      <c r="Q33" s="33">
        <v>20</v>
      </c>
    </row>
    <row r="34" spans="1:17" ht="12.75" customHeight="1" x14ac:dyDescent="0.2">
      <c r="A34" s="30">
        <v>21</v>
      </c>
      <c r="B34" s="31" t="s">
        <v>35</v>
      </c>
      <c r="C34" s="32">
        <f>C35+C38+C41+C44+C49</f>
        <v>6677.4546528400006</v>
      </c>
      <c r="D34" s="32">
        <f t="shared" ref="D34:G34" si="17">D35+D38+D41+D44+D49</f>
        <v>637.53972707999992</v>
      </c>
      <c r="E34" s="32">
        <f t="shared" si="17"/>
        <v>191.61157087999993</v>
      </c>
      <c r="F34" s="32">
        <f t="shared" si="17"/>
        <v>1890.1678402800003</v>
      </c>
      <c r="G34" s="32">
        <f t="shared" si="17"/>
        <v>3958.1355145999996</v>
      </c>
      <c r="H34" s="32">
        <f>H35+H38+H41+H44+H49</f>
        <v>4078.1728471599995</v>
      </c>
      <c r="I34" s="32">
        <f t="shared" ref="I34:P34" si="18">I35+I38+I41+I44+I49</f>
        <v>-865.38221189999967</v>
      </c>
      <c r="J34" s="32">
        <f t="shared" si="18"/>
        <v>3130.0718672599992</v>
      </c>
      <c r="K34" s="32">
        <f t="shared" si="18"/>
        <v>2448.0199037699999</v>
      </c>
      <c r="L34" s="32">
        <f t="shared" si="18"/>
        <v>-634.53671197000062</v>
      </c>
      <c r="M34" s="32">
        <f t="shared" si="18"/>
        <v>838.86224357999799</v>
      </c>
      <c r="N34" s="32">
        <f t="shared" si="18"/>
        <v>946.13094534999971</v>
      </c>
      <c r="O34" s="32">
        <f t="shared" si="18"/>
        <v>59.953964869999652</v>
      </c>
      <c r="P34" s="32">
        <f t="shared" si="18"/>
        <v>-167.22266663999926</v>
      </c>
      <c r="Q34" s="33">
        <v>21</v>
      </c>
    </row>
    <row r="35" spans="1:17" ht="12.75" customHeight="1" x14ac:dyDescent="0.2">
      <c r="A35" s="30">
        <v>22</v>
      </c>
      <c r="B35" s="31" t="s">
        <v>36</v>
      </c>
      <c r="C35" s="2">
        <f>C36+C37</f>
        <v>3726.3262192700004</v>
      </c>
      <c r="D35" s="2">
        <f t="shared" ref="D35:G35" si="19">D36+D37</f>
        <v>1016.9435547300001</v>
      </c>
      <c r="E35" s="2">
        <f t="shared" si="19"/>
        <v>712.80204202000004</v>
      </c>
      <c r="F35" s="2">
        <f t="shared" si="19"/>
        <v>1455.8981827800001</v>
      </c>
      <c r="G35" s="2">
        <f t="shared" si="19"/>
        <v>540.68243973999995</v>
      </c>
      <c r="H35" s="2">
        <f>H36+H37</f>
        <v>645.30911320000007</v>
      </c>
      <c r="I35" s="2">
        <f t="shared" ref="I35:P35" si="20">I36+I37</f>
        <v>1066.9317202999998</v>
      </c>
      <c r="J35" s="2">
        <f t="shared" si="20"/>
        <v>562.46793185000001</v>
      </c>
      <c r="K35" s="2">
        <f t="shared" si="20"/>
        <v>-884.27072616999999</v>
      </c>
      <c r="L35" s="2">
        <f t="shared" si="20"/>
        <v>-99.819812779999779</v>
      </c>
      <c r="M35" s="2">
        <f t="shared" si="20"/>
        <v>1433.7633544499997</v>
      </c>
      <c r="N35" s="2">
        <f t="shared" si="20"/>
        <v>484.7215983399999</v>
      </c>
      <c r="O35" s="2">
        <f t="shared" si="20"/>
        <v>408.81004353999992</v>
      </c>
      <c r="P35" s="2">
        <f t="shared" si="20"/>
        <v>540.23171257000001</v>
      </c>
      <c r="Q35" s="33">
        <v>22</v>
      </c>
    </row>
    <row r="36" spans="1:17" ht="12.75" customHeight="1" x14ac:dyDescent="0.2">
      <c r="A36" s="30">
        <v>23</v>
      </c>
      <c r="B36" s="31" t="s">
        <v>37</v>
      </c>
      <c r="C36" s="2">
        <f>D36+E36+F36+G36</f>
        <v>-336.62224621000001</v>
      </c>
      <c r="D36" s="2">
        <v>-111.28760468999998</v>
      </c>
      <c r="E36" s="2">
        <v>-119.90257079</v>
      </c>
      <c r="F36" s="2">
        <v>17.146661180000002</v>
      </c>
      <c r="G36" s="2">
        <v>-122.57873191</v>
      </c>
      <c r="H36" s="2">
        <f>I36+J36+K36+L36</f>
        <v>38.609719910000081</v>
      </c>
      <c r="I36" s="2">
        <v>38.91922005</v>
      </c>
      <c r="J36" s="2">
        <v>39.930992569999994</v>
      </c>
      <c r="K36" s="2">
        <v>-334.19234858999999</v>
      </c>
      <c r="L36" s="2">
        <v>293.9518558800001</v>
      </c>
      <c r="M36" s="2">
        <f>N36+O36+P36</f>
        <v>-177.46771320000002</v>
      </c>
      <c r="N36" s="2">
        <v>-24.242872479999999</v>
      </c>
      <c r="O36" s="2">
        <v>-119.21467009000001</v>
      </c>
      <c r="P36" s="2">
        <v>-34.010170629999998</v>
      </c>
      <c r="Q36" s="33">
        <v>23</v>
      </c>
    </row>
    <row r="37" spans="1:17" ht="12.75" customHeight="1" x14ac:dyDescent="0.2">
      <c r="A37" s="30">
        <v>24</v>
      </c>
      <c r="B37" s="31" t="s">
        <v>38</v>
      </c>
      <c r="C37" s="2">
        <f>D37+E37+F37+G37</f>
        <v>4062.9484654800003</v>
      </c>
      <c r="D37" s="2">
        <v>1128.23115942</v>
      </c>
      <c r="E37" s="2">
        <v>832.70461281000007</v>
      </c>
      <c r="F37" s="2">
        <v>1438.7515216000002</v>
      </c>
      <c r="G37" s="2">
        <v>663.26117164999994</v>
      </c>
      <c r="H37" s="2">
        <f>I37+J37+K37+L37</f>
        <v>606.69939328999999</v>
      </c>
      <c r="I37" s="2">
        <v>1028.0125002499999</v>
      </c>
      <c r="J37" s="2">
        <v>522.53693928000007</v>
      </c>
      <c r="K37" s="2">
        <v>-550.07837758000005</v>
      </c>
      <c r="L37" s="2">
        <v>-393.77166865999988</v>
      </c>
      <c r="M37" s="2">
        <f>N37+O37+P37</f>
        <v>1611.2310676499997</v>
      </c>
      <c r="N37" s="2">
        <v>508.96447081999992</v>
      </c>
      <c r="O37" s="2">
        <v>528.02471362999995</v>
      </c>
      <c r="P37" s="2">
        <v>574.24188319999996</v>
      </c>
      <c r="Q37" s="33">
        <v>24</v>
      </c>
    </row>
    <row r="38" spans="1:17" ht="12.75" customHeight="1" x14ac:dyDescent="0.2">
      <c r="A38" s="30">
        <v>25</v>
      </c>
      <c r="B38" s="31" t="s">
        <v>39</v>
      </c>
      <c r="C38" s="2">
        <f>C39+C40</f>
        <v>589.05859841000006</v>
      </c>
      <c r="D38" s="2">
        <f t="shared" ref="D38:G38" si="21">D39+D40</f>
        <v>-514.57905030000006</v>
      </c>
      <c r="E38" s="2">
        <f t="shared" si="21"/>
        <v>482.35561447999999</v>
      </c>
      <c r="F38" s="2">
        <f t="shared" si="21"/>
        <v>-1046.2258963699999</v>
      </c>
      <c r="G38" s="2">
        <f t="shared" si="21"/>
        <v>1667.5079306</v>
      </c>
      <c r="H38" s="2">
        <f>H39+H40</f>
        <v>-1688.4342352699996</v>
      </c>
      <c r="I38" s="2">
        <f t="shared" ref="I38:P38" si="22">I39+I40</f>
        <v>-674.68129083999963</v>
      </c>
      <c r="J38" s="2">
        <f t="shared" si="22"/>
        <v>-298.75502511000019</v>
      </c>
      <c r="K38" s="2">
        <f t="shared" si="22"/>
        <v>448.92810693000007</v>
      </c>
      <c r="L38" s="2">
        <f t="shared" si="22"/>
        <v>-1163.9260262499999</v>
      </c>
      <c r="M38" s="2">
        <f t="shared" si="22"/>
        <v>-5115.2475508300013</v>
      </c>
      <c r="N38" s="2">
        <f t="shared" si="22"/>
        <v>-1250.1606894100003</v>
      </c>
      <c r="O38" s="2">
        <f t="shared" si="22"/>
        <v>-1691.7991544200001</v>
      </c>
      <c r="P38" s="2">
        <f t="shared" si="22"/>
        <v>-2173.287707</v>
      </c>
      <c r="Q38" s="33">
        <v>25</v>
      </c>
    </row>
    <row r="39" spans="1:17" ht="12.75" customHeight="1" x14ac:dyDescent="0.2">
      <c r="A39" s="30">
        <v>26</v>
      </c>
      <c r="B39" s="31" t="s">
        <v>40</v>
      </c>
      <c r="C39" s="2">
        <f t="shared" ref="C39:C40" si="23">D39+E39+F39+G39</f>
        <v>21.21350545000001</v>
      </c>
      <c r="D39" s="2">
        <v>-1.1731361100000015</v>
      </c>
      <c r="E39" s="2">
        <v>109.01887708000001</v>
      </c>
      <c r="F39" s="2">
        <v>-107.18348372</v>
      </c>
      <c r="G39" s="2">
        <v>20.5512482</v>
      </c>
      <c r="H39" s="2">
        <f t="shared" ref="H39:H40" si="24">I39+J39+K39+L39</f>
        <v>-125.53561998999997</v>
      </c>
      <c r="I39" s="2">
        <v>-10.555874659999994</v>
      </c>
      <c r="J39" s="2">
        <v>104.48069065</v>
      </c>
      <c r="K39" s="2">
        <v>-99.397687739999995</v>
      </c>
      <c r="L39" s="2">
        <v>-120.06274823999999</v>
      </c>
      <c r="M39" s="2">
        <f t="shared" ref="M39:M40" si="25">N39+O39+P39</f>
        <v>-215.34914843999999</v>
      </c>
      <c r="N39" s="2">
        <v>-128.85973637000001</v>
      </c>
      <c r="O39" s="2">
        <v>-75.921954450000001</v>
      </c>
      <c r="P39" s="2">
        <v>-10.567457619999999</v>
      </c>
      <c r="Q39" s="33">
        <v>26</v>
      </c>
    </row>
    <row r="40" spans="1:17" ht="12.75" customHeight="1" x14ac:dyDescent="0.2">
      <c r="A40" s="30">
        <v>27</v>
      </c>
      <c r="B40" s="31" t="s">
        <v>41</v>
      </c>
      <c r="C40" s="2">
        <f t="shared" si="23"/>
        <v>567.8450929600001</v>
      </c>
      <c r="D40" s="2">
        <v>-513.40591419000009</v>
      </c>
      <c r="E40" s="2">
        <v>373.33673739999995</v>
      </c>
      <c r="F40" s="2">
        <v>-939.04241264999996</v>
      </c>
      <c r="G40" s="2">
        <v>1646.9566824000001</v>
      </c>
      <c r="H40" s="2">
        <f t="shared" si="24"/>
        <v>-1562.8986152799996</v>
      </c>
      <c r="I40" s="2">
        <v>-664.12541617999966</v>
      </c>
      <c r="J40" s="2">
        <v>-403.23571576000018</v>
      </c>
      <c r="K40" s="2">
        <v>548.32579467000005</v>
      </c>
      <c r="L40" s="2">
        <v>-1043.8632780099999</v>
      </c>
      <c r="M40" s="2">
        <f t="shared" si="25"/>
        <v>-4899.8984023900011</v>
      </c>
      <c r="N40" s="2">
        <v>-1121.3009530400002</v>
      </c>
      <c r="O40" s="2">
        <v>-1615.8771999700002</v>
      </c>
      <c r="P40" s="2">
        <v>-2162.72024938</v>
      </c>
      <c r="Q40" s="33">
        <v>27</v>
      </c>
    </row>
    <row r="41" spans="1:17" ht="12.75" customHeight="1" x14ac:dyDescent="0.2">
      <c r="A41" s="30">
        <v>28</v>
      </c>
      <c r="B41" s="31" t="s">
        <v>42</v>
      </c>
      <c r="C41" s="2">
        <f>C42+C43</f>
        <v>3165.12920042</v>
      </c>
      <c r="D41" s="2">
        <f t="shared" ref="D41:G41" si="26">D42+D43</f>
        <v>-60.955864640000001</v>
      </c>
      <c r="E41" s="2">
        <f t="shared" si="26"/>
        <v>-12.178686720000002</v>
      </c>
      <c r="F41" s="2">
        <f t="shared" si="26"/>
        <v>1999.2131879399999</v>
      </c>
      <c r="G41" s="2">
        <f t="shared" si="26"/>
        <v>1239.05056384</v>
      </c>
      <c r="H41" s="2">
        <f>H42+H43</f>
        <v>3588.76547514</v>
      </c>
      <c r="I41" s="2">
        <f t="shared" ref="I41:P41" si="27">I42+I43</f>
        <v>-1070.7494850899998</v>
      </c>
      <c r="J41" s="2">
        <f t="shared" si="27"/>
        <v>2473.7185260099996</v>
      </c>
      <c r="K41" s="2">
        <f t="shared" si="27"/>
        <v>2222.9018943800002</v>
      </c>
      <c r="L41" s="2">
        <f t="shared" si="27"/>
        <v>-37.105460160000007</v>
      </c>
      <c r="M41" s="2">
        <f t="shared" si="27"/>
        <v>2451.2981267299997</v>
      </c>
      <c r="N41" s="2">
        <f t="shared" si="27"/>
        <v>2062.04590237</v>
      </c>
      <c r="O41" s="2">
        <f t="shared" si="27"/>
        <v>374.05064658999999</v>
      </c>
      <c r="P41" s="2">
        <f t="shared" si="27"/>
        <v>15.20157777</v>
      </c>
      <c r="Q41" s="33">
        <v>28</v>
      </c>
    </row>
    <row r="42" spans="1:17" ht="12.75" customHeight="1" x14ac:dyDescent="0.2">
      <c r="A42" s="30">
        <v>29</v>
      </c>
      <c r="B42" s="31" t="s">
        <v>43</v>
      </c>
      <c r="C42" s="2">
        <f t="shared" ref="C42:C43" si="28">D42+E42+F42+G42</f>
        <v>0</v>
      </c>
      <c r="D42" s="3">
        <v>0</v>
      </c>
      <c r="E42" s="3">
        <v>0</v>
      </c>
      <c r="F42" s="3">
        <v>0</v>
      </c>
      <c r="G42" s="3">
        <v>0</v>
      </c>
      <c r="H42" s="2">
        <f t="shared" ref="H42:H43" si="29">I42+J42+K42+L42</f>
        <v>0</v>
      </c>
      <c r="I42" s="3">
        <v>0</v>
      </c>
      <c r="J42" s="3">
        <v>0</v>
      </c>
      <c r="K42" s="3">
        <v>0</v>
      </c>
      <c r="L42" s="3">
        <v>0</v>
      </c>
      <c r="M42" s="2">
        <f t="shared" ref="M42:M43" si="30">N42+O42+P42</f>
        <v>0</v>
      </c>
      <c r="N42" s="3">
        <v>0</v>
      </c>
      <c r="O42" s="3">
        <v>0</v>
      </c>
      <c r="P42" s="3">
        <v>0</v>
      </c>
      <c r="Q42" s="33">
        <v>29</v>
      </c>
    </row>
    <row r="43" spans="1:17" ht="12.75" customHeight="1" x14ac:dyDescent="0.2">
      <c r="A43" s="30">
        <v>30</v>
      </c>
      <c r="B43" s="31" t="s">
        <v>44</v>
      </c>
      <c r="C43" s="2">
        <f t="shared" si="28"/>
        <v>3165.12920042</v>
      </c>
      <c r="D43" s="2">
        <v>-60.955864640000001</v>
      </c>
      <c r="E43" s="2">
        <v>-12.178686720000002</v>
      </c>
      <c r="F43" s="2">
        <v>1999.2131879399999</v>
      </c>
      <c r="G43" s="2">
        <v>1239.05056384</v>
      </c>
      <c r="H43" s="2">
        <f t="shared" si="29"/>
        <v>3588.76547514</v>
      </c>
      <c r="I43" s="2">
        <v>-1070.7494850899998</v>
      </c>
      <c r="J43" s="2">
        <v>2473.7185260099996</v>
      </c>
      <c r="K43" s="2">
        <v>2222.9018943800002</v>
      </c>
      <c r="L43" s="2">
        <v>-37.105460160000007</v>
      </c>
      <c r="M43" s="2">
        <f t="shared" si="30"/>
        <v>2451.2981267299997</v>
      </c>
      <c r="N43" s="2">
        <v>2062.04590237</v>
      </c>
      <c r="O43" s="2">
        <v>374.05064658999999</v>
      </c>
      <c r="P43" s="2">
        <v>15.20157777</v>
      </c>
      <c r="Q43" s="33">
        <v>30</v>
      </c>
    </row>
    <row r="44" spans="1:17" ht="12.75" customHeight="1" x14ac:dyDescent="0.2">
      <c r="A44" s="30">
        <v>31</v>
      </c>
      <c r="B44" s="31" t="s">
        <v>45</v>
      </c>
      <c r="C44" s="2">
        <f>C45+C46+C47+C48</f>
        <v>-232.48967571999992</v>
      </c>
      <c r="D44" s="2">
        <f t="shared" ref="D44:G44" si="31">D45+D46+D47+D48</f>
        <v>1061.33435074</v>
      </c>
      <c r="E44" s="2">
        <f t="shared" si="31"/>
        <v>-501.66156274999992</v>
      </c>
      <c r="F44" s="2">
        <f t="shared" si="31"/>
        <v>305.59523965</v>
      </c>
      <c r="G44" s="2">
        <f t="shared" si="31"/>
        <v>-1097.7577033600001</v>
      </c>
      <c r="H44" s="2">
        <f>H45+H46+H47+H48</f>
        <v>1342.3283219599991</v>
      </c>
      <c r="I44" s="2">
        <f t="shared" ref="I44:P44" si="32">I45+I46+I47+I48</f>
        <v>-823.06167428000003</v>
      </c>
      <c r="J44" s="2">
        <f t="shared" si="32"/>
        <v>-966.14076422999995</v>
      </c>
      <c r="K44" s="2">
        <f t="shared" si="32"/>
        <v>2071.2169035599995</v>
      </c>
      <c r="L44" s="2">
        <f t="shared" si="32"/>
        <v>1060.3138569099995</v>
      </c>
      <c r="M44" s="2">
        <f t="shared" si="32"/>
        <v>-146.74072446999978</v>
      </c>
      <c r="N44" s="2">
        <f t="shared" si="32"/>
        <v>471.99878885999999</v>
      </c>
      <c r="O44" s="2">
        <f t="shared" si="32"/>
        <v>1414.5934304999998</v>
      </c>
      <c r="P44" s="2">
        <f t="shared" si="32"/>
        <v>-2033.3329438299997</v>
      </c>
      <c r="Q44" s="33">
        <v>31</v>
      </c>
    </row>
    <row r="45" spans="1:17" ht="12.75" customHeight="1" x14ac:dyDescent="0.2">
      <c r="A45" s="30">
        <v>32</v>
      </c>
      <c r="B45" s="31" t="s">
        <v>46</v>
      </c>
      <c r="C45" s="2">
        <f t="shared" ref="C45:C48" si="33">D45+E45+F45+G45</f>
        <v>0</v>
      </c>
      <c r="D45" s="3">
        <v>0</v>
      </c>
      <c r="E45" s="3">
        <v>0</v>
      </c>
      <c r="F45" s="3">
        <v>0</v>
      </c>
      <c r="G45" s="3">
        <v>0</v>
      </c>
      <c r="H45" s="2">
        <f t="shared" ref="H45:H48" si="34">I45+J45+K45+L45</f>
        <v>0</v>
      </c>
      <c r="I45" s="3">
        <v>0</v>
      </c>
      <c r="J45" s="3">
        <v>0</v>
      </c>
      <c r="K45" s="3">
        <v>0</v>
      </c>
      <c r="L45" s="3">
        <v>0</v>
      </c>
      <c r="M45" s="2">
        <f t="shared" ref="M45:M48" si="35">N45+O45+P45</f>
        <v>0</v>
      </c>
      <c r="N45" s="3">
        <v>0</v>
      </c>
      <c r="O45" s="3">
        <v>0</v>
      </c>
      <c r="P45" s="3">
        <v>0</v>
      </c>
      <c r="Q45" s="33">
        <v>32</v>
      </c>
    </row>
    <row r="46" spans="1:17" ht="12.75" customHeight="1" x14ac:dyDescent="0.2">
      <c r="A46" s="30">
        <v>33</v>
      </c>
      <c r="B46" s="31" t="s">
        <v>47</v>
      </c>
      <c r="C46" s="2">
        <f t="shared" si="33"/>
        <v>21.315661469999995</v>
      </c>
      <c r="D46" s="2">
        <v>38.627724969999996</v>
      </c>
      <c r="E46" s="2">
        <v>-11.868353730000001</v>
      </c>
      <c r="F46" s="2">
        <v>-101.08610949999999</v>
      </c>
      <c r="G46" s="2">
        <v>95.642399729999994</v>
      </c>
      <c r="H46" s="2">
        <f t="shared" si="34"/>
        <v>27.202828239999999</v>
      </c>
      <c r="I46" s="2">
        <v>8.2147921400000001</v>
      </c>
      <c r="J46" s="2">
        <v>2.0158319499999999</v>
      </c>
      <c r="K46" s="2">
        <v>-7.3427344000000003</v>
      </c>
      <c r="L46" s="2">
        <v>24.314938550000001</v>
      </c>
      <c r="M46" s="2">
        <f t="shared" si="35"/>
        <v>24.083486260000008</v>
      </c>
      <c r="N46" s="2">
        <v>-6.2410463900000011</v>
      </c>
      <c r="O46" s="2">
        <v>23.75902077000001</v>
      </c>
      <c r="P46" s="2">
        <v>6.565511879999999</v>
      </c>
      <c r="Q46" s="33">
        <v>33</v>
      </c>
    </row>
    <row r="47" spans="1:17" ht="12.75" customHeight="1" x14ac:dyDescent="0.2">
      <c r="A47" s="30">
        <v>34</v>
      </c>
      <c r="B47" s="31" t="s">
        <v>48</v>
      </c>
      <c r="C47" s="2">
        <f t="shared" si="33"/>
        <v>560.83074580999994</v>
      </c>
      <c r="D47" s="2">
        <v>1342.34921977</v>
      </c>
      <c r="E47" s="2">
        <v>-108.89038702000001</v>
      </c>
      <c r="F47" s="2">
        <v>259.38274714999994</v>
      </c>
      <c r="G47" s="2">
        <v>-932.01083409</v>
      </c>
      <c r="H47" s="2">
        <f t="shared" si="34"/>
        <v>2210.7152473699989</v>
      </c>
      <c r="I47" s="2">
        <v>-745.10661111000002</v>
      </c>
      <c r="J47" s="2">
        <v>-432.61389901000007</v>
      </c>
      <c r="K47" s="2">
        <v>2573.6390617999996</v>
      </c>
      <c r="L47" s="2">
        <v>814.79669568999952</v>
      </c>
      <c r="M47" s="2">
        <f t="shared" si="35"/>
        <v>-100.72335732999977</v>
      </c>
      <c r="N47" s="2">
        <v>376.07580946999997</v>
      </c>
      <c r="O47" s="2">
        <v>1245.19215085</v>
      </c>
      <c r="P47" s="2">
        <v>-1721.9913176499997</v>
      </c>
      <c r="Q47" s="33">
        <v>34</v>
      </c>
    </row>
    <row r="48" spans="1:17" ht="12.75" customHeight="1" x14ac:dyDescent="0.2">
      <c r="A48" s="30">
        <v>35</v>
      </c>
      <c r="B48" s="31" t="s">
        <v>49</v>
      </c>
      <c r="C48" s="2">
        <f t="shared" si="33"/>
        <v>-814.63608299999987</v>
      </c>
      <c r="D48" s="2">
        <v>-319.64259400000003</v>
      </c>
      <c r="E48" s="2">
        <v>-380.9028219999999</v>
      </c>
      <c r="F48" s="2">
        <v>147.29860200000005</v>
      </c>
      <c r="G48" s="2">
        <v>-261.38926899999996</v>
      </c>
      <c r="H48" s="2">
        <f t="shared" si="34"/>
        <v>-895.58975364999992</v>
      </c>
      <c r="I48" s="2">
        <v>-86.169855310000003</v>
      </c>
      <c r="J48" s="2">
        <v>-535.54269716999988</v>
      </c>
      <c r="K48" s="2">
        <v>-495.07942384</v>
      </c>
      <c r="L48" s="2">
        <v>221.20222266999991</v>
      </c>
      <c r="M48" s="2">
        <f t="shared" si="35"/>
        <v>-70.100853400000005</v>
      </c>
      <c r="N48" s="2">
        <v>102.16402578000003</v>
      </c>
      <c r="O48" s="2">
        <v>145.64225887999993</v>
      </c>
      <c r="P48" s="2">
        <v>-317.90713805999997</v>
      </c>
      <c r="Q48" s="33">
        <v>35</v>
      </c>
    </row>
    <row r="49" spans="1:17" ht="12.75" customHeight="1" x14ac:dyDescent="0.2">
      <c r="A49" s="30">
        <v>36</v>
      </c>
      <c r="B49" s="31" t="s">
        <v>50</v>
      </c>
      <c r="C49" s="2">
        <f>C50+C51+C52+C53</f>
        <v>-570.56968954000001</v>
      </c>
      <c r="D49" s="2">
        <f t="shared" ref="D49:G49" si="36">D50+D51+D52+D53</f>
        <v>-865.20326345000012</v>
      </c>
      <c r="E49" s="2">
        <f t="shared" si="36"/>
        <v>-489.7058361500001</v>
      </c>
      <c r="F49" s="2">
        <f t="shared" si="36"/>
        <v>-824.31287371999997</v>
      </c>
      <c r="G49" s="2">
        <f t="shared" si="36"/>
        <v>1608.6522837799998</v>
      </c>
      <c r="H49" s="2">
        <f>H50+H51+H52+H53</f>
        <v>190.20417212999968</v>
      </c>
      <c r="I49" s="2">
        <f t="shared" ref="I49:P49" si="37">I50+I51+I52+I53</f>
        <v>636.17851801000006</v>
      </c>
      <c r="J49" s="2">
        <f t="shared" si="37"/>
        <v>1358.78119874</v>
      </c>
      <c r="K49" s="2">
        <f t="shared" si="37"/>
        <v>-1410.75627493</v>
      </c>
      <c r="L49" s="2">
        <f t="shared" si="37"/>
        <v>-393.99926969000029</v>
      </c>
      <c r="M49" s="2">
        <f t="shared" si="37"/>
        <v>2215.7890376999999</v>
      </c>
      <c r="N49" s="2">
        <f t="shared" si="37"/>
        <v>-822.47465480999983</v>
      </c>
      <c r="O49" s="2">
        <f t="shared" si="37"/>
        <v>-445.70100134</v>
      </c>
      <c r="P49" s="2">
        <f t="shared" si="37"/>
        <v>3483.96469385</v>
      </c>
      <c r="Q49" s="33">
        <v>36</v>
      </c>
    </row>
    <row r="50" spans="1:17" ht="12.75" customHeight="1" x14ac:dyDescent="0.2">
      <c r="A50" s="30">
        <v>37</v>
      </c>
      <c r="B50" s="31" t="s">
        <v>51</v>
      </c>
      <c r="C50" s="2">
        <f t="shared" ref="C50:C53" si="38">D50+E50+F50+G50</f>
        <v>-25.338807589999995</v>
      </c>
      <c r="D50" s="2">
        <v>-15.273796770000001</v>
      </c>
      <c r="E50" s="2">
        <v>-8.9710093299999993</v>
      </c>
      <c r="F50" s="2">
        <v>-0.78023633999999997</v>
      </c>
      <c r="G50" s="2">
        <v>-0.31376514999999999</v>
      </c>
      <c r="H50" s="2">
        <f t="shared" ref="H50:H53" si="39">I50+J50+K50+L50</f>
        <v>468.60008847000006</v>
      </c>
      <c r="I50" s="2">
        <v>-2.0358216599999985</v>
      </c>
      <c r="J50" s="2">
        <v>103.32037075999999</v>
      </c>
      <c r="K50" s="2">
        <v>462.30688630999998</v>
      </c>
      <c r="L50" s="2">
        <v>-94.99134694</v>
      </c>
      <c r="M50" s="2">
        <f t="shared" ref="M50:M53" si="40">N50+O50+P50</f>
        <v>-47.698116130000002</v>
      </c>
      <c r="N50" s="2">
        <v>-12.31460983</v>
      </c>
      <c r="O50" s="2">
        <v>15.768070430000002</v>
      </c>
      <c r="P50" s="2">
        <v>-51.151576730000002</v>
      </c>
      <c r="Q50" s="33">
        <v>37</v>
      </c>
    </row>
    <row r="51" spans="1:17" ht="12.75" customHeight="1" x14ac:dyDescent="0.2">
      <c r="A51" s="30">
        <v>38</v>
      </c>
      <c r="B51" s="31" t="s">
        <v>52</v>
      </c>
      <c r="C51" s="2">
        <f t="shared" si="38"/>
        <v>332.97762799999998</v>
      </c>
      <c r="D51" s="2">
        <v>-111.132869</v>
      </c>
      <c r="E51" s="2">
        <v>158.79192</v>
      </c>
      <c r="F51" s="2">
        <v>77.156395000000003</v>
      </c>
      <c r="G51" s="2">
        <v>208.162182</v>
      </c>
      <c r="H51" s="2">
        <f t="shared" si="39"/>
        <v>1986.7126559999999</v>
      </c>
      <c r="I51" s="2">
        <v>-70.348702589999974</v>
      </c>
      <c r="J51" s="2">
        <v>811.22874050999997</v>
      </c>
      <c r="K51" s="2">
        <v>466.24970771000005</v>
      </c>
      <c r="L51" s="2">
        <v>779.58291037000004</v>
      </c>
      <c r="M51" s="2">
        <f t="shared" si="40"/>
        <v>202.07559775000004</v>
      </c>
      <c r="N51" s="2">
        <v>-57.896478139999992</v>
      </c>
      <c r="O51" s="2">
        <v>-14.542370689999998</v>
      </c>
      <c r="P51" s="2">
        <v>274.51444658000003</v>
      </c>
      <c r="Q51" s="33">
        <v>38</v>
      </c>
    </row>
    <row r="52" spans="1:17" ht="12.75" customHeight="1" x14ac:dyDescent="0.2">
      <c r="A52" s="30">
        <v>39</v>
      </c>
      <c r="B52" s="31" t="s">
        <v>53</v>
      </c>
      <c r="C52" s="2">
        <f t="shared" si="38"/>
        <v>-790.54091195000001</v>
      </c>
      <c r="D52" s="2">
        <v>-818.97742068000014</v>
      </c>
      <c r="E52" s="2">
        <v>-552.41777482000009</v>
      </c>
      <c r="F52" s="2">
        <v>-931.09378038</v>
      </c>
      <c r="G52" s="2">
        <v>1511.94806393</v>
      </c>
      <c r="H52" s="2">
        <f t="shared" si="39"/>
        <v>-2253.2491135300002</v>
      </c>
      <c r="I52" s="2">
        <v>565.94679456999995</v>
      </c>
      <c r="J52" s="2">
        <v>632.18674971000019</v>
      </c>
      <c r="K52" s="2">
        <v>-2452.3767225199999</v>
      </c>
      <c r="L52" s="2">
        <v>-999.00593529000037</v>
      </c>
      <c r="M52" s="2">
        <f t="shared" si="40"/>
        <v>2060.9086348299998</v>
      </c>
      <c r="N52" s="2">
        <v>-797.7107850299999</v>
      </c>
      <c r="O52" s="2">
        <v>-215.13205621</v>
      </c>
      <c r="P52" s="2">
        <v>3073.7514760699996</v>
      </c>
      <c r="Q52" s="33">
        <v>39</v>
      </c>
    </row>
    <row r="53" spans="1:17" ht="12.75" customHeight="1" x14ac:dyDescent="0.2">
      <c r="A53" s="30">
        <v>40</v>
      </c>
      <c r="B53" s="31" t="s">
        <v>54</v>
      </c>
      <c r="C53" s="2">
        <f t="shared" si="38"/>
        <v>-87.667597999999998</v>
      </c>
      <c r="D53" s="2">
        <v>80.180823000000004</v>
      </c>
      <c r="E53" s="2">
        <v>-87.108972000000009</v>
      </c>
      <c r="F53" s="2">
        <v>30.404748000000001</v>
      </c>
      <c r="G53" s="2">
        <v>-111.14419699999999</v>
      </c>
      <c r="H53" s="2">
        <f t="shared" si="39"/>
        <v>-11.859458810000021</v>
      </c>
      <c r="I53" s="2">
        <v>142.61624769000002</v>
      </c>
      <c r="J53" s="2">
        <v>-187.95466224000003</v>
      </c>
      <c r="K53" s="2">
        <v>113.06385356999999</v>
      </c>
      <c r="L53" s="2">
        <v>-79.584897830000003</v>
      </c>
      <c r="M53" s="2">
        <f t="shared" si="40"/>
        <v>0.50292124999998578</v>
      </c>
      <c r="N53" s="2">
        <v>45.447218190000008</v>
      </c>
      <c r="O53" s="2">
        <v>-231.79464487000001</v>
      </c>
      <c r="P53" s="2">
        <v>186.85034793</v>
      </c>
      <c r="Q53" s="33">
        <v>40</v>
      </c>
    </row>
    <row r="54" spans="1:17" ht="12.75" customHeight="1" x14ac:dyDescent="0.2">
      <c r="A54" s="30">
        <v>41</v>
      </c>
      <c r="B54" s="31" t="s">
        <v>55</v>
      </c>
      <c r="C54" s="32">
        <f t="shared" ref="C54:P54" si="41">C33+C34</f>
        <v>3370.259768170004</v>
      </c>
      <c r="D54" s="32">
        <f t="shared" si="41"/>
        <v>-387.14947542000073</v>
      </c>
      <c r="E54" s="32">
        <f t="shared" si="41"/>
        <v>-1369.2716426599995</v>
      </c>
      <c r="F54" s="32">
        <f t="shared" si="41"/>
        <v>1321.5984890600021</v>
      </c>
      <c r="G54" s="32">
        <f t="shared" si="41"/>
        <v>3805.0823971899999</v>
      </c>
      <c r="H54" s="32">
        <f t="shared" si="41"/>
        <v>5291.0368719784983</v>
      </c>
      <c r="I54" s="32">
        <f t="shared" si="41"/>
        <v>-575.2389901600003</v>
      </c>
      <c r="J54" s="32">
        <f t="shared" si="41"/>
        <v>3317.0808033999983</v>
      </c>
      <c r="K54" s="32">
        <f t="shared" si="41"/>
        <v>2565.9260417884998</v>
      </c>
      <c r="L54" s="32">
        <f t="shared" si="41"/>
        <v>-16.730983049999963</v>
      </c>
      <c r="M54" s="32">
        <f t="shared" si="41"/>
        <v>-114.40771064000262</v>
      </c>
      <c r="N54" s="32">
        <f t="shared" si="41"/>
        <v>695.47680200000048</v>
      </c>
      <c r="O54" s="32">
        <f t="shared" si="41"/>
        <v>-190.28598347000124</v>
      </c>
      <c r="P54" s="32">
        <f t="shared" si="41"/>
        <v>-619.59852916999921</v>
      </c>
      <c r="Q54" s="33">
        <v>41</v>
      </c>
    </row>
    <row r="55" spans="1:17" ht="12.75" customHeight="1" x14ac:dyDescent="0.2">
      <c r="A55" s="30">
        <v>42</v>
      </c>
      <c r="B55" s="31" t="s">
        <v>56</v>
      </c>
      <c r="C55" s="32">
        <f t="shared" ref="C55:P55" si="42">-C54-C57</f>
        <v>-1411.9483523800038</v>
      </c>
      <c r="D55" s="32">
        <f t="shared" si="42"/>
        <v>85.274645330000681</v>
      </c>
      <c r="E55" s="32">
        <f t="shared" si="42"/>
        <v>1744.3648781899997</v>
      </c>
      <c r="F55" s="32">
        <f t="shared" si="42"/>
        <v>-980.84372697000208</v>
      </c>
      <c r="G55" s="32">
        <f t="shared" si="42"/>
        <v>-2260.7441489299999</v>
      </c>
      <c r="H55" s="32">
        <f t="shared" si="42"/>
        <v>351.94470522150186</v>
      </c>
      <c r="I55" s="32">
        <f t="shared" si="42"/>
        <v>-155.98381409999968</v>
      </c>
      <c r="J55" s="32">
        <f t="shared" si="42"/>
        <v>-123.03229923999879</v>
      </c>
      <c r="K55" s="32">
        <f t="shared" si="42"/>
        <v>904.91577436150055</v>
      </c>
      <c r="L55" s="32">
        <f t="shared" si="42"/>
        <v>-273.95495579999988</v>
      </c>
      <c r="M55" s="32">
        <f t="shared" si="42"/>
        <v>-1428.3999160399976</v>
      </c>
      <c r="N55" s="32">
        <f t="shared" si="42"/>
        <v>-1287.5491138500006</v>
      </c>
      <c r="O55" s="32">
        <f t="shared" si="42"/>
        <v>297.32755383000119</v>
      </c>
      <c r="P55" s="32">
        <f t="shared" si="42"/>
        <v>-438.17835602000127</v>
      </c>
      <c r="Q55" s="33">
        <v>42</v>
      </c>
    </row>
    <row r="56" spans="1:17" ht="12.75" customHeight="1" x14ac:dyDescent="0.2">
      <c r="A56" s="30">
        <v>43</v>
      </c>
      <c r="B56" s="31" t="s">
        <v>57</v>
      </c>
      <c r="C56" s="32">
        <f t="shared" ref="C56:P56" si="43">C54+C55</f>
        <v>1958.3114157900002</v>
      </c>
      <c r="D56" s="32">
        <f t="shared" si="43"/>
        <v>-301.87483009000005</v>
      </c>
      <c r="E56" s="32">
        <f t="shared" si="43"/>
        <v>375.09323553000013</v>
      </c>
      <c r="F56" s="32">
        <f t="shared" si="43"/>
        <v>340.75476208999999</v>
      </c>
      <c r="G56" s="32">
        <f t="shared" si="43"/>
        <v>1544.33824826</v>
      </c>
      <c r="H56" s="32">
        <f t="shared" si="43"/>
        <v>5642.9815772000002</v>
      </c>
      <c r="I56" s="32">
        <f t="shared" si="43"/>
        <v>-731.22280425999998</v>
      </c>
      <c r="J56" s="32">
        <f t="shared" si="43"/>
        <v>3194.0485041599995</v>
      </c>
      <c r="K56" s="32">
        <f t="shared" si="43"/>
        <v>3470.8418161500003</v>
      </c>
      <c r="L56" s="32">
        <f t="shared" si="43"/>
        <v>-290.68593884999984</v>
      </c>
      <c r="M56" s="32">
        <f t="shared" si="43"/>
        <v>-1542.8076266800003</v>
      </c>
      <c r="N56" s="32">
        <f t="shared" si="43"/>
        <v>-592.07231185000012</v>
      </c>
      <c r="O56" s="32">
        <f t="shared" si="43"/>
        <v>107.04157035999995</v>
      </c>
      <c r="P56" s="32">
        <f t="shared" si="43"/>
        <v>-1057.7768851900005</v>
      </c>
      <c r="Q56" s="33">
        <v>43</v>
      </c>
    </row>
    <row r="57" spans="1:17" ht="12.75" customHeight="1" x14ac:dyDescent="0.2">
      <c r="A57" s="30">
        <v>44</v>
      </c>
      <c r="B57" s="31" t="s">
        <v>58</v>
      </c>
      <c r="C57" s="32">
        <f>C58+C59+C60</f>
        <v>-1958.3114157900002</v>
      </c>
      <c r="D57" s="32">
        <f t="shared" ref="D57:G57" si="44">D58+D59+D60</f>
        <v>301.87483009000005</v>
      </c>
      <c r="E57" s="32">
        <f t="shared" si="44"/>
        <v>-375.09323553000002</v>
      </c>
      <c r="F57" s="32">
        <f t="shared" si="44"/>
        <v>-340.75476209000004</v>
      </c>
      <c r="G57" s="32">
        <f t="shared" si="44"/>
        <v>-1544.33824826</v>
      </c>
      <c r="H57" s="32">
        <f>H58+H59+H60</f>
        <v>-5642.9815772000002</v>
      </c>
      <c r="I57" s="32">
        <f t="shared" ref="I57:P57" si="45">I58+I59+I60</f>
        <v>731.22280425999998</v>
      </c>
      <c r="J57" s="32">
        <f t="shared" si="45"/>
        <v>-3194.0485041599995</v>
      </c>
      <c r="K57" s="32">
        <f t="shared" si="45"/>
        <v>-3470.8418161500003</v>
      </c>
      <c r="L57" s="32">
        <f t="shared" si="45"/>
        <v>290.68593884999984</v>
      </c>
      <c r="M57" s="32">
        <f t="shared" si="45"/>
        <v>1542.8076266800003</v>
      </c>
      <c r="N57" s="32">
        <f t="shared" si="45"/>
        <v>592.07231185000001</v>
      </c>
      <c r="O57" s="32">
        <f t="shared" si="45"/>
        <v>-107.04157035999998</v>
      </c>
      <c r="P57" s="32">
        <f t="shared" si="45"/>
        <v>1057.7768851900005</v>
      </c>
      <c r="Q57" s="33">
        <v>44</v>
      </c>
    </row>
    <row r="58" spans="1:17" ht="12.75" customHeight="1" x14ac:dyDescent="0.2">
      <c r="A58" s="30">
        <v>45</v>
      </c>
      <c r="B58" s="31" t="s">
        <v>59</v>
      </c>
      <c r="C58" s="2">
        <f t="shared" ref="C58:C60" si="46">D58+E58+F58+G58</f>
        <v>-1227.1364772500001</v>
      </c>
      <c r="D58" s="2">
        <v>214.54717655000002</v>
      </c>
      <c r="E58" s="2">
        <v>-219.05812280000001</v>
      </c>
      <c r="F58" s="2">
        <v>-366.04648830000002</v>
      </c>
      <c r="G58" s="2">
        <v>-856.57904270000006</v>
      </c>
      <c r="H58" s="2">
        <f t="shared" ref="H58:H60" si="47">I58+J58+K58+L58</f>
        <v>-5550.2990898200005</v>
      </c>
      <c r="I58" s="2">
        <v>917.26926772000002</v>
      </c>
      <c r="J58" s="2">
        <v>-2690.2399072999997</v>
      </c>
      <c r="K58" s="2">
        <v>-4139.4189784200007</v>
      </c>
      <c r="L58" s="2">
        <v>362.09052817999986</v>
      </c>
      <c r="M58" s="2">
        <f t="shared" ref="M58:M60" si="48">N58+O58+P58</f>
        <v>2021.4221478400004</v>
      </c>
      <c r="N58" s="2">
        <v>789.09434454999996</v>
      </c>
      <c r="O58" s="2">
        <v>45.90989416</v>
      </c>
      <c r="P58" s="2">
        <v>1186.4179091300005</v>
      </c>
      <c r="Q58" s="33">
        <v>45</v>
      </c>
    </row>
    <row r="59" spans="1:17" ht="12.75" customHeight="1" x14ac:dyDescent="0.2">
      <c r="A59" s="30">
        <v>46</v>
      </c>
      <c r="B59" s="31" t="s">
        <v>60</v>
      </c>
      <c r="C59" s="2">
        <f t="shared" si="46"/>
        <v>0</v>
      </c>
      <c r="D59" s="3">
        <v>0</v>
      </c>
      <c r="E59" s="3">
        <v>0</v>
      </c>
      <c r="F59" s="3">
        <v>0</v>
      </c>
      <c r="G59" s="3">
        <v>0</v>
      </c>
      <c r="H59" s="2">
        <f t="shared" si="47"/>
        <v>0</v>
      </c>
      <c r="I59" s="3">
        <v>0</v>
      </c>
      <c r="J59" s="3">
        <v>0</v>
      </c>
      <c r="K59" s="3">
        <v>0</v>
      </c>
      <c r="L59" s="3">
        <v>0</v>
      </c>
      <c r="M59" s="2">
        <f t="shared" si="48"/>
        <v>0</v>
      </c>
      <c r="N59" s="3">
        <v>0</v>
      </c>
      <c r="O59" s="3">
        <v>0</v>
      </c>
      <c r="P59" s="3">
        <v>0</v>
      </c>
      <c r="Q59" s="33">
        <v>46</v>
      </c>
    </row>
    <row r="60" spans="1:17" ht="12.75" customHeight="1" x14ac:dyDescent="0.2">
      <c r="A60" s="30">
        <v>47</v>
      </c>
      <c r="B60" s="31" t="s">
        <v>61</v>
      </c>
      <c r="C60" s="2">
        <f t="shared" si="46"/>
        <v>-731.17493854000008</v>
      </c>
      <c r="D60" s="2">
        <v>87.32765354</v>
      </c>
      <c r="E60" s="2">
        <v>-156.03511273000001</v>
      </c>
      <c r="F60" s="2">
        <v>25.291726209999979</v>
      </c>
      <c r="G60" s="2">
        <v>-687.75920556000005</v>
      </c>
      <c r="H60" s="2">
        <f t="shared" si="47"/>
        <v>-92.682487379999856</v>
      </c>
      <c r="I60" s="2">
        <v>-186.04646345999998</v>
      </c>
      <c r="J60" s="2">
        <v>-503.80859686000002</v>
      </c>
      <c r="K60" s="2">
        <v>668.57716227000014</v>
      </c>
      <c r="L60" s="2">
        <v>-71.404589329999993</v>
      </c>
      <c r="M60" s="2">
        <f t="shared" si="48"/>
        <v>-478.61452115999998</v>
      </c>
      <c r="N60" s="2">
        <v>-197.02203270000001</v>
      </c>
      <c r="O60" s="2">
        <v>-152.95146451999997</v>
      </c>
      <c r="P60" s="2">
        <v>-128.64102393999997</v>
      </c>
      <c r="Q60" s="33">
        <v>47</v>
      </c>
    </row>
    <row r="61" spans="1:17" ht="6" customHeight="1" x14ac:dyDescent="0.2">
      <c r="A61" s="34"/>
      <c r="B61" s="35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36"/>
    </row>
    <row r="62" spans="1:17" ht="6" customHeight="1" x14ac:dyDescent="0.2">
      <c r="B62" s="37"/>
      <c r="C62" s="6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</row>
    <row r="63" spans="1:17" ht="12.75" customHeight="1" x14ac:dyDescent="0.2">
      <c r="A63" s="8" t="s">
        <v>70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7" ht="12.75" customHeight="1" x14ac:dyDescent="0.2">
      <c r="A64" s="15" t="s">
        <v>10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ht="12.75" customHeight="1" x14ac:dyDescent="0.2">
      <c r="A65" s="8" t="s">
        <v>16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1:16" ht="12.75" customHeight="1" x14ac:dyDescent="0.2">
      <c r="A66" s="15" t="s">
        <v>11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1:16" ht="12.75" customHeight="1" x14ac:dyDescent="0.2">
      <c r="A67" s="15" t="s">
        <v>12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 ht="12.75" customHeight="1" x14ac:dyDescent="0.2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ht="12.75" customHeight="1" x14ac:dyDescent="0.2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ht="12.75" customHeight="1" x14ac:dyDescent="0.2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 ht="12.75" customHeight="1" x14ac:dyDescent="0.2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ht="12.75" customHeight="1" x14ac:dyDescent="0.2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ht="12.75" customHeight="1" x14ac:dyDescent="0.2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 ht="12.75" customHeight="1" x14ac:dyDescent="0.2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</row>
    <row r="75" spans="1:16" ht="12.75" customHeight="1" x14ac:dyDescent="0.2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1:16" ht="12.75" customHeight="1" x14ac:dyDescent="0.2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</row>
    <row r="77" spans="1:16" ht="12.75" customHeight="1" x14ac:dyDescent="0.2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</row>
    <row r="78" spans="1:16" ht="12.75" customHeight="1" x14ac:dyDescent="0.2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</row>
    <row r="79" spans="1:16" ht="12.75" customHeight="1" x14ac:dyDescent="0.2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</row>
    <row r="80" spans="1:16" ht="12.75" customHeight="1" x14ac:dyDescent="0.2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</row>
    <row r="81" spans="3:16" ht="12.75" customHeight="1" x14ac:dyDescent="0.2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</row>
    <row r="82" spans="3:16" ht="12.75" customHeight="1" x14ac:dyDescent="0.2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</row>
    <row r="83" spans="3:16" ht="12.75" customHeight="1" x14ac:dyDescent="0.2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</row>
    <row r="84" spans="3:16" ht="12.75" customHeight="1" x14ac:dyDescent="0.2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</row>
    <row r="85" spans="3:16" ht="12.75" customHeight="1" x14ac:dyDescent="0.2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</row>
    <row r="86" spans="3:16" ht="12.75" customHeight="1" x14ac:dyDescent="0.2">
      <c r="C86" s="7"/>
      <c r="D86" s="11"/>
      <c r="E86" s="11"/>
      <c r="F86" s="11"/>
      <c r="G86" s="11"/>
      <c r="H86" s="7"/>
      <c r="I86" s="7"/>
      <c r="J86" s="7"/>
      <c r="K86" s="7"/>
      <c r="L86" s="7"/>
      <c r="M86" s="7"/>
      <c r="N86" s="7"/>
      <c r="O86" s="7"/>
      <c r="P86" s="7"/>
    </row>
    <row r="87" spans="3:16" ht="12.75" customHeight="1" x14ac:dyDescent="0.2"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3:16" ht="12.75" customHeight="1" x14ac:dyDescent="0.2"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3:16" ht="12.75" customHeight="1" x14ac:dyDescent="0.2"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3:16" ht="12.75" customHeight="1" x14ac:dyDescent="0.2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</row>
    <row r="91" spans="3:16" ht="12.75" customHeight="1" x14ac:dyDescent="0.2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</row>
    <row r="92" spans="3:16" ht="12.75" customHeight="1" x14ac:dyDescent="0.2"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</row>
    <row r="93" spans="3:16" ht="12.75" customHeight="1" x14ac:dyDescent="0.2"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</row>
    <row r="94" spans="3:16" ht="12.75" customHeight="1" x14ac:dyDescent="0.2"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</row>
    <row r="95" spans="3:16" ht="12.75" customHeight="1" x14ac:dyDescent="0.2"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</row>
    <row r="96" spans="3:16" ht="12.75" customHeight="1" x14ac:dyDescent="0.2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</row>
    <row r="97" spans="3:16" ht="12.75" customHeight="1" x14ac:dyDescent="0.2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</row>
    <row r="98" spans="3:16" ht="12.75" customHeight="1" x14ac:dyDescent="0.2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</row>
    <row r="99" spans="3:16" ht="12.75" customHeight="1" x14ac:dyDescent="0.2"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3:16" ht="12.75" customHeight="1" x14ac:dyDescent="0.2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</row>
    <row r="101" spans="3:16" ht="12.75" customHeight="1" x14ac:dyDescent="0.2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</row>
    <row r="102" spans="3:16" ht="12.75" customHeight="1" x14ac:dyDescent="0.2"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</row>
    <row r="103" spans="3:16" ht="12.75" customHeight="1" x14ac:dyDescent="0.2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</row>
    <row r="104" spans="3:16" ht="12.75" customHeight="1" x14ac:dyDescent="0.2"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</row>
    <row r="105" spans="3:16" ht="12.75" customHeight="1" x14ac:dyDescent="0.2"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</row>
    <row r="106" spans="3:16" ht="12.75" customHeight="1" x14ac:dyDescent="0.2"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</row>
    <row r="107" spans="3:16" ht="12.75" customHeight="1" x14ac:dyDescent="0.2"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</row>
    <row r="108" spans="3:16" ht="12.75" customHeight="1" x14ac:dyDescent="0.2"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</row>
    <row r="109" spans="3:16" ht="12.75" customHeight="1" x14ac:dyDescent="0.2"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</row>
    <row r="110" spans="3:16" ht="12.75" customHeight="1" x14ac:dyDescent="0.2"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</row>
    <row r="111" spans="3:16" ht="12.75" customHeight="1" x14ac:dyDescent="0.2">
      <c r="C111" s="40"/>
      <c r="D111" s="40"/>
      <c r="E111" s="40"/>
      <c r="F111" s="40"/>
      <c r="G111" s="40"/>
      <c r="H111" s="38"/>
      <c r="I111" s="38"/>
      <c r="J111" s="38"/>
      <c r="K111" s="38"/>
      <c r="L111" s="38"/>
      <c r="M111" s="38"/>
      <c r="N111" s="38"/>
      <c r="O111" s="38"/>
      <c r="P111" s="38"/>
    </row>
    <row r="112" spans="3:16" ht="12.75" customHeight="1" x14ac:dyDescent="0.2"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</row>
    <row r="113" spans="3:16" ht="12.75" customHeight="1" x14ac:dyDescent="0.2"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</row>
    <row r="114" spans="3:16" ht="12.75" customHeight="1" x14ac:dyDescent="0.2"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</row>
  </sheetData>
  <mergeCells count="21">
    <mergeCell ref="A1:G1"/>
    <mergeCell ref="H1:Q1"/>
    <mergeCell ref="A2:G2"/>
    <mergeCell ref="H2:Q2"/>
    <mergeCell ref="A3:G3"/>
    <mergeCell ref="H3:Q3"/>
    <mergeCell ref="A8:A12"/>
    <mergeCell ref="C8:G8"/>
    <mergeCell ref="H8:P8"/>
    <mergeCell ref="Q8:Q12"/>
    <mergeCell ref="C9:G9"/>
    <mergeCell ref="H9:P9"/>
    <mergeCell ref="C10:G10"/>
    <mergeCell ref="H10:L10"/>
    <mergeCell ref="M10:P10"/>
    <mergeCell ref="C11:C12"/>
    <mergeCell ref="D11:G11"/>
    <mergeCell ref="H11:H12"/>
    <mergeCell ref="I11:L11"/>
    <mergeCell ref="M11:M12"/>
    <mergeCell ref="N11:P11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PA</vt:lpstr>
      <vt:lpstr>'Cuadro 2 PA'!Área_de_impresión</vt:lpstr>
      <vt:lpstr>'Cuadro 2 PA'!Títulos_a_imprimir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2022-02-10T20:55:19Z</cp:lastPrinted>
  <dcterms:created xsi:type="dcterms:W3CDTF">2018-11-21T20:09:16Z</dcterms:created>
  <dcterms:modified xsi:type="dcterms:W3CDTF">2022-02-11T22:15:13Z</dcterms:modified>
</cp:coreProperties>
</file>